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6_{BEE7977A-1A8A-4452-B444-A4277990A4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 (数式あり)" sheetId="2" r:id="rId1"/>
    <sheet name="様式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2" i="2" l="1"/>
  <c r="E204" i="2"/>
  <c r="E187" i="2"/>
  <c r="E189" i="2"/>
  <c r="E188" i="2"/>
  <c r="E186" i="2"/>
  <c r="E185" i="2"/>
  <c r="E172" i="2"/>
  <c r="H154" i="2"/>
  <c r="H155" i="2"/>
  <c r="G129" i="2"/>
  <c r="I108" i="2"/>
  <c r="D214" i="2"/>
  <c r="D210" i="2"/>
  <c r="D226" i="2" s="1"/>
  <c r="G202" i="2"/>
  <c r="E199" i="2"/>
  <c r="E202" i="2" s="1"/>
  <c r="F198" i="2"/>
  <c r="F197" i="2"/>
  <c r="F196" i="2"/>
  <c r="G182" i="2"/>
  <c r="D165" i="2"/>
  <c r="C165" i="2"/>
  <c r="N164" i="2"/>
  <c r="G164" i="2"/>
  <c r="I164" i="2" s="1"/>
  <c r="N163" i="2"/>
  <c r="G163" i="2"/>
  <c r="G165" i="2" s="1"/>
  <c r="F142" i="2"/>
  <c r="E142" i="2"/>
  <c r="D142" i="2"/>
  <c r="C142" i="2"/>
  <c r="N141" i="2"/>
  <c r="H141" i="2"/>
  <c r="G141" i="2"/>
  <c r="N140" i="2"/>
  <c r="H140" i="2"/>
  <c r="G140" i="2"/>
  <c r="N139" i="2"/>
  <c r="H139" i="2"/>
  <c r="G139" i="2"/>
  <c r="C120" i="2"/>
  <c r="H119" i="2"/>
  <c r="E119" i="2"/>
  <c r="H118" i="2"/>
  <c r="H120" i="2" s="1"/>
  <c r="E118" i="2"/>
  <c r="G102" i="2"/>
  <c r="E102" i="2"/>
  <c r="G101" i="2"/>
  <c r="E101" i="2"/>
  <c r="G100" i="2"/>
  <c r="E100" i="2"/>
  <c r="G99" i="2"/>
  <c r="G103" i="2" s="1"/>
  <c r="E99" i="2"/>
  <c r="E103" i="2" s="1"/>
  <c r="G91" i="2"/>
  <c r="F91" i="2"/>
  <c r="H90" i="2"/>
  <c r="I90" i="2" s="1"/>
  <c r="E90" i="2"/>
  <c r="H89" i="2"/>
  <c r="I89" i="2" s="1"/>
  <c r="E89" i="2"/>
  <c r="H88" i="2"/>
  <c r="I88" i="2" s="1"/>
  <c r="E88" i="2"/>
  <c r="H87" i="2"/>
  <c r="I87" i="2" s="1"/>
  <c r="I91" i="2" s="1"/>
  <c r="E87" i="2"/>
  <c r="E91" i="2" s="1"/>
  <c r="J63" i="2"/>
  <c r="I63" i="2"/>
  <c r="H63" i="2"/>
  <c r="F63" i="2"/>
  <c r="E63" i="2"/>
  <c r="D63" i="2"/>
  <c r="G62" i="2"/>
  <c r="C62" i="2"/>
  <c r="G61" i="2"/>
  <c r="G63" i="2" s="1"/>
  <c r="C61" i="2"/>
  <c r="C63" i="2" s="1"/>
  <c r="H50" i="2"/>
  <c r="C49" i="2"/>
  <c r="I49" i="2" s="1"/>
  <c r="C48" i="2"/>
  <c r="I48" i="2" s="1"/>
  <c r="E35" i="2"/>
  <c r="E34" i="2"/>
  <c r="E21" i="2"/>
  <c r="G21" i="2" s="1"/>
  <c r="E20" i="2"/>
  <c r="D12" i="2"/>
  <c r="C12" i="2"/>
  <c r="E12" i="2" s="1"/>
  <c r="E11" i="2"/>
  <c r="E10" i="2"/>
  <c r="I50" i="2" l="1"/>
  <c r="G142" i="2"/>
  <c r="N142" i="2"/>
  <c r="O164" i="2"/>
  <c r="H142" i="2"/>
  <c r="I139" i="2"/>
  <c r="O139" i="2" s="1"/>
  <c r="E22" i="2"/>
  <c r="E36" i="2"/>
  <c r="I119" i="2"/>
  <c r="I140" i="2"/>
  <c r="O140" i="2" s="1"/>
  <c r="I141" i="2"/>
  <c r="O141" i="2" s="1"/>
  <c r="F199" i="2"/>
  <c r="F202" i="2" s="1"/>
  <c r="D223" i="2" s="1"/>
  <c r="K50" i="2"/>
  <c r="D75" i="2" s="1"/>
  <c r="G20" i="2"/>
  <c r="G22" i="2" s="1"/>
  <c r="E120" i="2"/>
  <c r="I118" i="2"/>
  <c r="J91" i="2"/>
  <c r="G36" i="2"/>
  <c r="D74" i="2" s="1"/>
  <c r="I22" i="2"/>
  <c r="D73" i="2" s="1"/>
  <c r="K63" i="2"/>
  <c r="D76" i="2" s="1"/>
  <c r="H103" i="2"/>
  <c r="I163" i="2"/>
  <c r="I120" i="2" l="1"/>
  <c r="I142" i="2"/>
  <c r="O142" i="2"/>
  <c r="I165" i="2"/>
  <c r="O163" i="2"/>
  <c r="O165" i="2" s="1"/>
  <c r="E173" i="2" s="1"/>
  <c r="D77" i="2"/>
  <c r="G130" i="2"/>
  <c r="I107" i="2" l="1"/>
  <c r="I109" i="2" s="1"/>
  <c r="E190" i="2" l="1"/>
  <c r="D217" i="2" s="1"/>
  <c r="D225" i="2" s="1"/>
  <c r="D228" i="2" s="1"/>
</calcChain>
</file>

<file path=xl/sharedStrings.xml><?xml version="1.0" encoding="utf-8"?>
<sst xmlns="http://schemas.openxmlformats.org/spreadsheetml/2006/main" count="823" uniqueCount="293">
  <si>
    <t>２　効果と費用の比較表</t>
    <rPh sb="10" eb="11">
      <t>ヒョウ</t>
    </rPh>
    <phoneticPr fontId="3"/>
  </si>
  <si>
    <t>（１）年効果総額</t>
    <rPh sb="3" eb="4">
      <t>ネン</t>
    </rPh>
    <rPh sb="4" eb="6">
      <t>コウカ</t>
    </rPh>
    <rPh sb="6" eb="8">
      <t>ソウガク</t>
    </rPh>
    <phoneticPr fontId="3"/>
  </si>
  <si>
    <t>　ア　直接効果</t>
    <rPh sb="3" eb="5">
      <t>チョクセツ</t>
    </rPh>
    <rPh sb="5" eb="7">
      <t>コウカ</t>
    </rPh>
    <phoneticPr fontId="3"/>
  </si>
  <si>
    <t>　(ア)生産コスト節減効果</t>
    <rPh sb="4" eb="6">
      <t>セイサン</t>
    </rPh>
    <rPh sb="9" eb="11">
      <t>セツゲン</t>
    </rPh>
    <rPh sb="11" eb="13">
      <t>コウカ</t>
    </rPh>
    <phoneticPr fontId="3"/>
  </si>
  <si>
    <t>①事業実施前</t>
    <rPh sb="1" eb="3">
      <t>ジギョウ</t>
    </rPh>
    <rPh sb="3" eb="5">
      <t>ジッシ</t>
    </rPh>
    <rPh sb="5" eb="6">
      <t>マエ</t>
    </rPh>
    <phoneticPr fontId="3"/>
  </si>
  <si>
    <t>②事業実施後</t>
    <rPh sb="1" eb="3">
      <t>ジギョウ</t>
    </rPh>
    <rPh sb="3" eb="5">
      <t>ジッシ</t>
    </rPh>
    <rPh sb="5" eb="6">
      <t>ゴ</t>
    </rPh>
    <phoneticPr fontId="3"/>
  </si>
  <si>
    <t>事業対象作目</t>
    <rPh sb="0" eb="2">
      <t>ジギョウ</t>
    </rPh>
    <rPh sb="2" eb="4">
      <t>タイショウ</t>
    </rPh>
    <rPh sb="4" eb="6">
      <t>サクモク</t>
    </rPh>
    <phoneticPr fontId="3"/>
  </si>
  <si>
    <t xml:space="preserve">  の作付面積</t>
    <rPh sb="3" eb="4">
      <t>サク</t>
    </rPh>
    <rPh sb="4" eb="5">
      <t>サクツケ</t>
    </rPh>
    <rPh sb="5" eb="7">
      <t>メンセキ</t>
    </rPh>
    <phoneticPr fontId="3"/>
  </si>
  <si>
    <t xml:space="preserve"> の作付面積</t>
    <rPh sb="2" eb="4">
      <t>サクツ</t>
    </rPh>
    <rPh sb="4" eb="6">
      <t>メンセキ</t>
    </rPh>
    <phoneticPr fontId="3"/>
  </si>
  <si>
    <t>　　　ⅰ　労働費</t>
    <rPh sb="5" eb="8">
      <t>ロウドウヒ</t>
    </rPh>
    <phoneticPr fontId="3"/>
  </si>
  <si>
    <t>作目又は</t>
    <rPh sb="0" eb="1">
      <t>サク</t>
    </rPh>
    <rPh sb="1" eb="2">
      <t>ヒンモク</t>
    </rPh>
    <rPh sb="2" eb="3">
      <t>マタ</t>
    </rPh>
    <phoneticPr fontId="3"/>
  </si>
  <si>
    <t>①農家での作業</t>
    <rPh sb="1" eb="2">
      <t>ノウ</t>
    </rPh>
    <rPh sb="2" eb="3">
      <t>カ</t>
    </rPh>
    <rPh sb="5" eb="7">
      <t>サギョウ</t>
    </rPh>
    <phoneticPr fontId="3"/>
  </si>
  <si>
    <t>②事業前作付面積</t>
    <rPh sb="1" eb="3">
      <t>ジギョウ</t>
    </rPh>
    <rPh sb="3" eb="4">
      <t>ゼン</t>
    </rPh>
    <rPh sb="4" eb="6">
      <t>サクツ</t>
    </rPh>
    <rPh sb="6" eb="8">
      <t>メンセキ</t>
    </rPh>
    <phoneticPr fontId="3"/>
  </si>
  <si>
    <t>③農家での削</t>
    <rPh sb="1" eb="3">
      <t>ノウカ</t>
    </rPh>
    <rPh sb="5" eb="6">
      <t>サクゲン</t>
    </rPh>
    <phoneticPr fontId="3"/>
  </si>
  <si>
    <t>④労賃単価</t>
    <rPh sb="1" eb="3">
      <t>ロウチン</t>
    </rPh>
    <rPh sb="3" eb="5">
      <t>タンカ</t>
    </rPh>
    <phoneticPr fontId="3"/>
  </si>
  <si>
    <t>⑤農家での労</t>
    <rPh sb="1" eb="3">
      <t>ノウカ</t>
    </rPh>
    <rPh sb="5" eb="6">
      <t>ロウドウ</t>
    </rPh>
    <phoneticPr fontId="3"/>
  </si>
  <si>
    <t>⑦導入施設運営</t>
    <rPh sb="1" eb="3">
      <t>ドウニュウ</t>
    </rPh>
    <rPh sb="3" eb="5">
      <t>シセツ</t>
    </rPh>
    <rPh sb="5" eb="7">
      <t>ウンエイ</t>
    </rPh>
    <phoneticPr fontId="3"/>
  </si>
  <si>
    <t>年効果額</t>
    <rPh sb="0" eb="1">
      <t>ネン</t>
    </rPh>
    <rPh sb="1" eb="4">
      <t>コウカガク</t>
    </rPh>
    <phoneticPr fontId="3"/>
  </si>
  <si>
    <t>作業種類・</t>
    <rPh sb="0" eb="2">
      <t>サギョウ</t>
    </rPh>
    <rPh sb="2" eb="4">
      <t>シュルイ</t>
    </rPh>
    <phoneticPr fontId="3"/>
  </si>
  <si>
    <t>に係る削減労働</t>
    <rPh sb="1" eb="2">
      <t>カカ</t>
    </rPh>
    <rPh sb="3" eb="5">
      <t>サクゲン</t>
    </rPh>
    <rPh sb="5" eb="7">
      <t>ロウドウ</t>
    </rPh>
    <phoneticPr fontId="3"/>
  </si>
  <si>
    <t xml:space="preserve">  減労働時間</t>
    <rPh sb="2" eb="3">
      <t>サクゲン</t>
    </rPh>
    <rPh sb="3" eb="5">
      <t>ロウドウ</t>
    </rPh>
    <rPh sb="5" eb="7">
      <t>ジカン</t>
    </rPh>
    <phoneticPr fontId="3"/>
  </si>
  <si>
    <t xml:space="preserve">働費の増減額 </t>
    <rPh sb="0" eb="2">
      <t>ロウドウヒ</t>
    </rPh>
    <rPh sb="3" eb="5">
      <t>ゾウゲン</t>
    </rPh>
    <rPh sb="5" eb="6">
      <t>ガク</t>
    </rPh>
    <phoneticPr fontId="3"/>
  </si>
  <si>
    <t>　に係る人件費</t>
    <rPh sb="2" eb="3">
      <t>カカ</t>
    </rPh>
    <rPh sb="4" eb="6">
      <t>ジンケンヒ</t>
    </rPh>
    <rPh sb="6" eb="7">
      <t>ヒ</t>
    </rPh>
    <phoneticPr fontId="3"/>
  </si>
  <si>
    <t xml:space="preserve">　 </t>
    <phoneticPr fontId="3"/>
  </si>
  <si>
    <t>規模階層</t>
    <rPh sb="0" eb="2">
      <t>キボ</t>
    </rPh>
    <rPh sb="2" eb="4">
      <t>カイソウ</t>
    </rPh>
    <phoneticPr fontId="3"/>
  </si>
  <si>
    <t>時間</t>
    <rPh sb="0" eb="2">
      <t>ジカン</t>
    </rPh>
    <phoneticPr fontId="3"/>
  </si>
  <si>
    <t>　</t>
    <phoneticPr fontId="3"/>
  </si>
  <si>
    <t>③’農家での削減労働時間計</t>
    <rPh sb="2" eb="4">
      <t>ノウカ</t>
    </rPh>
    <rPh sb="6" eb="8">
      <t>サクゲン</t>
    </rPh>
    <rPh sb="8" eb="10">
      <t>ロウドウ</t>
    </rPh>
    <rPh sb="10" eb="12">
      <t>ジカン</t>
    </rPh>
    <rPh sb="12" eb="13">
      <t>ケイ</t>
    </rPh>
    <phoneticPr fontId="3"/>
  </si>
  <si>
    <t>⑥既存共同施設</t>
    <rPh sb="1" eb="3">
      <t>キゾン</t>
    </rPh>
    <rPh sb="3" eb="5">
      <t>キョウドウ</t>
    </rPh>
    <rPh sb="5" eb="7">
      <t>シセツ</t>
    </rPh>
    <phoneticPr fontId="3"/>
  </si>
  <si>
    <t>　運営に係る人</t>
    <rPh sb="1" eb="3">
      <t>ウンエイ</t>
    </rPh>
    <rPh sb="4" eb="5">
      <t>カカ</t>
    </rPh>
    <rPh sb="6" eb="7">
      <t>ジン</t>
    </rPh>
    <phoneticPr fontId="3"/>
  </si>
  <si>
    <t xml:space="preserve">  件費（千円）</t>
    <rPh sb="2" eb="3">
      <t>ケン</t>
    </rPh>
    <rPh sb="3" eb="4">
      <t>ヒ</t>
    </rPh>
    <rPh sb="5" eb="7">
      <t>センエン</t>
    </rPh>
    <phoneticPr fontId="3"/>
  </si>
  <si>
    <t>　　　ⅱ　光熱動力費</t>
    <rPh sb="5" eb="7">
      <t>コウネツ</t>
    </rPh>
    <rPh sb="7" eb="10">
      <t>ドウリョクヒ</t>
    </rPh>
    <phoneticPr fontId="3"/>
  </si>
  <si>
    <t>②事業前作付</t>
    <rPh sb="1" eb="3">
      <t>ジギョウ</t>
    </rPh>
    <rPh sb="3" eb="4">
      <t>ゼン</t>
    </rPh>
    <rPh sb="4" eb="6">
      <t>サクツ</t>
    </rPh>
    <phoneticPr fontId="3"/>
  </si>
  <si>
    <t>⑤導入施設運</t>
    <rPh sb="1" eb="3">
      <t>ドウニュウ</t>
    </rPh>
    <rPh sb="3" eb="5">
      <t>シセツ</t>
    </rPh>
    <rPh sb="5" eb="6">
      <t>ウン</t>
    </rPh>
    <phoneticPr fontId="3"/>
  </si>
  <si>
    <t>年効果額</t>
    <rPh sb="0" eb="4">
      <t>ネンコウカガク</t>
    </rPh>
    <phoneticPr fontId="3"/>
  </si>
  <si>
    <t>　に係る削除光</t>
    <rPh sb="2" eb="3">
      <t>カカ</t>
    </rPh>
    <rPh sb="4" eb="6">
      <t>サクジョ</t>
    </rPh>
    <rPh sb="6" eb="7">
      <t>ヒカリ</t>
    </rPh>
    <phoneticPr fontId="3"/>
  </si>
  <si>
    <t xml:space="preserve"> 面積</t>
    <rPh sb="1" eb="3">
      <t>メンセキ</t>
    </rPh>
    <phoneticPr fontId="3"/>
  </si>
  <si>
    <t xml:space="preserve"> 減光熱動力費</t>
    <rPh sb="1" eb="2">
      <t>サクゲン</t>
    </rPh>
    <rPh sb="2" eb="4">
      <t>コウネツ</t>
    </rPh>
    <rPh sb="4" eb="6">
      <t>ドウリョク</t>
    </rPh>
    <rPh sb="6" eb="7">
      <t>ヒ</t>
    </rPh>
    <phoneticPr fontId="3"/>
  </si>
  <si>
    <t>　営に係る光</t>
    <rPh sb="1" eb="2">
      <t>エイ</t>
    </rPh>
    <rPh sb="3" eb="4">
      <t>カカ</t>
    </rPh>
    <rPh sb="5" eb="6">
      <t>ヒカリ</t>
    </rPh>
    <phoneticPr fontId="3"/>
  </si>
  <si>
    <t>　熱力費</t>
    <rPh sb="1" eb="2">
      <t>ネツ</t>
    </rPh>
    <rPh sb="2" eb="3">
      <t>チカラ</t>
    </rPh>
    <rPh sb="3" eb="4">
      <t>ヒ</t>
    </rPh>
    <phoneticPr fontId="3"/>
  </si>
  <si>
    <t>　熱動力費</t>
    <rPh sb="1" eb="2">
      <t>ネツ</t>
    </rPh>
    <rPh sb="2" eb="4">
      <t>ドウリョク</t>
    </rPh>
    <rPh sb="4" eb="5">
      <t>ヒ</t>
    </rPh>
    <phoneticPr fontId="3"/>
  </si>
  <si>
    <t>（円/10a）</t>
    <rPh sb="1" eb="2">
      <t>エン</t>
    </rPh>
    <phoneticPr fontId="3"/>
  </si>
  <si>
    <t>　(ha）</t>
    <phoneticPr fontId="3"/>
  </si>
  <si>
    <t xml:space="preserve">  (千円)</t>
    <rPh sb="3" eb="4">
      <t>セン</t>
    </rPh>
    <rPh sb="4" eb="5">
      <t>エン</t>
    </rPh>
    <phoneticPr fontId="3"/>
  </si>
  <si>
    <t xml:space="preserve">  （千円）</t>
    <rPh sb="3" eb="5">
      <t>センエン</t>
    </rPh>
    <phoneticPr fontId="3"/>
  </si>
  <si>
    <t xml:space="preserve"> (千円)</t>
    <phoneticPr fontId="3"/>
  </si>
  <si>
    <t>③’農家での削減光熱動力費計</t>
    <rPh sb="2" eb="4">
      <t>ノウカ</t>
    </rPh>
    <rPh sb="6" eb="8">
      <t>サクゲン</t>
    </rPh>
    <rPh sb="8" eb="10">
      <t>コウネツ</t>
    </rPh>
    <rPh sb="10" eb="13">
      <t>ドウリョクヒ</t>
    </rPh>
    <rPh sb="13" eb="14">
      <t>ケイ</t>
    </rPh>
    <phoneticPr fontId="3"/>
  </si>
  <si>
    <t>④既存共同施設</t>
    <rPh sb="1" eb="3">
      <t>キゾン</t>
    </rPh>
    <rPh sb="3" eb="4">
      <t>キョウ</t>
    </rPh>
    <rPh sb="4" eb="5">
      <t>ドウ</t>
    </rPh>
    <rPh sb="5" eb="7">
      <t>シセツ</t>
    </rPh>
    <phoneticPr fontId="3"/>
  </si>
  <si>
    <t>運営に係る光熱</t>
    <rPh sb="0" eb="1">
      <t>ウン</t>
    </rPh>
    <rPh sb="1" eb="2">
      <t>エイ</t>
    </rPh>
    <rPh sb="3" eb="4">
      <t>カカ</t>
    </rPh>
    <rPh sb="5" eb="7">
      <t>コウネツ</t>
    </rPh>
    <phoneticPr fontId="3"/>
  </si>
  <si>
    <t>動力費（千円）</t>
    <rPh sb="0" eb="3">
      <t>ドウリョクヒ</t>
    </rPh>
    <rPh sb="4" eb="6">
      <t>センエン</t>
    </rPh>
    <phoneticPr fontId="3"/>
  </si>
  <si>
    <t>　　　ⅲ　諸資材費</t>
    <rPh sb="5" eb="6">
      <t>ショ</t>
    </rPh>
    <rPh sb="6" eb="9">
      <t>シザイヒ</t>
    </rPh>
    <phoneticPr fontId="3"/>
  </si>
  <si>
    <t>①農家での作業に係る削減諸資材費</t>
    <rPh sb="1" eb="2">
      <t>ノウカ</t>
    </rPh>
    <rPh sb="2" eb="3">
      <t>ノウカ</t>
    </rPh>
    <rPh sb="5" eb="7">
      <t>サギョウ</t>
    </rPh>
    <rPh sb="8" eb="9">
      <t>カカ</t>
    </rPh>
    <rPh sb="10" eb="12">
      <t>サクゲン</t>
    </rPh>
    <rPh sb="12" eb="13">
      <t>ショ</t>
    </rPh>
    <rPh sb="13" eb="16">
      <t>シザイヒ</t>
    </rPh>
    <phoneticPr fontId="3"/>
  </si>
  <si>
    <t>②事業実施前</t>
    <rPh sb="1" eb="3">
      <t>ジギョウ</t>
    </rPh>
    <rPh sb="3" eb="5">
      <t>ジッシ</t>
    </rPh>
    <rPh sb="5" eb="6">
      <t>マエ</t>
    </rPh>
    <phoneticPr fontId="3"/>
  </si>
  <si>
    <t>⑤導入施設運営に</t>
    <rPh sb="1" eb="3">
      <t>ドウニュウ</t>
    </rPh>
    <rPh sb="3" eb="5">
      <t>シセツ</t>
    </rPh>
    <rPh sb="5" eb="7">
      <t>ウンエイ</t>
    </rPh>
    <phoneticPr fontId="3"/>
  </si>
  <si>
    <t xml:space="preserve"> 袋・箱代</t>
    <rPh sb="1" eb="2">
      <t>フクロ</t>
    </rPh>
    <rPh sb="3" eb="4">
      <t>ハコ</t>
    </rPh>
    <rPh sb="4" eb="5">
      <t>ダイ</t>
    </rPh>
    <phoneticPr fontId="3"/>
  </si>
  <si>
    <t xml:space="preserve">  肥料費</t>
    <rPh sb="2" eb="4">
      <t>ヒリョウ</t>
    </rPh>
    <rPh sb="4" eb="5">
      <t>ヒ</t>
    </rPh>
    <phoneticPr fontId="3"/>
  </si>
  <si>
    <t>農薬費</t>
    <rPh sb="0" eb="2">
      <t>ノウヤク</t>
    </rPh>
    <rPh sb="2" eb="3">
      <t>ヒ</t>
    </rPh>
    <phoneticPr fontId="3"/>
  </si>
  <si>
    <t xml:space="preserve"> その他</t>
    <rPh sb="1" eb="4">
      <t>ソノタ</t>
    </rPh>
    <phoneticPr fontId="3"/>
  </si>
  <si>
    <t>　作付面績</t>
    <rPh sb="1" eb="3">
      <t>サクツ</t>
    </rPh>
    <rPh sb="3" eb="4">
      <t>メン</t>
    </rPh>
    <rPh sb="4" eb="5">
      <t>セキ</t>
    </rPh>
    <phoneticPr fontId="3"/>
  </si>
  <si>
    <t xml:space="preserve"> 減諸資材費</t>
    <rPh sb="1" eb="2">
      <t>サクゲン</t>
    </rPh>
    <rPh sb="2" eb="3">
      <t>ショ</t>
    </rPh>
    <rPh sb="3" eb="6">
      <t>シザイヒ</t>
    </rPh>
    <phoneticPr fontId="3"/>
  </si>
  <si>
    <t>　係る諸資材費</t>
    <rPh sb="1" eb="2">
      <t>カカ</t>
    </rPh>
    <rPh sb="3" eb="4">
      <t>ショ</t>
    </rPh>
    <rPh sb="4" eb="7">
      <t>シザイヒ</t>
    </rPh>
    <phoneticPr fontId="3"/>
  </si>
  <si>
    <t xml:space="preserve">       </t>
    <phoneticPr fontId="3"/>
  </si>
  <si>
    <t xml:space="preserve"> （円/10a）</t>
    <rPh sb="2" eb="3">
      <t>エン</t>
    </rPh>
    <phoneticPr fontId="3"/>
  </si>
  <si>
    <t xml:space="preserve">   (ha)</t>
    <phoneticPr fontId="3"/>
  </si>
  <si>
    <t xml:space="preserve"> (千円)</t>
    <rPh sb="2" eb="3">
      <t>セン</t>
    </rPh>
    <rPh sb="3" eb="4">
      <t>エン</t>
    </rPh>
    <phoneticPr fontId="3"/>
  </si>
  <si>
    <t xml:space="preserve"> （千円）</t>
    <rPh sb="2" eb="4">
      <t>センエン</t>
    </rPh>
    <phoneticPr fontId="3"/>
  </si>
  <si>
    <t>③’農家での削減諸資材費計</t>
    <rPh sb="2" eb="4">
      <t>ノウカ</t>
    </rPh>
    <rPh sb="6" eb="8">
      <t>サクゲン</t>
    </rPh>
    <rPh sb="8" eb="9">
      <t>ショ</t>
    </rPh>
    <rPh sb="9" eb="12">
      <t>シザイヒ</t>
    </rPh>
    <rPh sb="12" eb="13">
      <t>ケイ</t>
    </rPh>
    <phoneticPr fontId="3"/>
  </si>
  <si>
    <t>④既存共同施設</t>
    <rPh sb="1" eb="3">
      <t>キゾン</t>
    </rPh>
    <rPh sb="3" eb="5">
      <t>キョウドウ</t>
    </rPh>
    <rPh sb="5" eb="7">
      <t>シセツ</t>
    </rPh>
    <phoneticPr fontId="3"/>
  </si>
  <si>
    <t>運営に係る諸資</t>
    <rPh sb="0" eb="2">
      <t>ウンエイ</t>
    </rPh>
    <rPh sb="3" eb="4">
      <t>カカ</t>
    </rPh>
    <rPh sb="5" eb="6">
      <t>ショ</t>
    </rPh>
    <rPh sb="6" eb="7">
      <t>シ</t>
    </rPh>
    <phoneticPr fontId="3"/>
  </si>
  <si>
    <t>材費  （千円）</t>
    <rPh sb="0" eb="1">
      <t>ザイ</t>
    </rPh>
    <rPh sb="1" eb="2">
      <t>ヒ</t>
    </rPh>
    <rPh sb="5" eb="7">
      <t>センエン</t>
    </rPh>
    <phoneticPr fontId="3"/>
  </si>
  <si>
    <t>(千円)</t>
    <phoneticPr fontId="3"/>
  </si>
  <si>
    <t>　　ⅳ　維持管理費</t>
    <rPh sb="4" eb="6">
      <t>イジ</t>
    </rPh>
    <rPh sb="6" eb="8">
      <t>カンリ</t>
    </rPh>
    <rPh sb="8" eb="9">
      <t>ヒ</t>
    </rPh>
    <phoneticPr fontId="3"/>
  </si>
  <si>
    <t>①農家での作業に係る削減維持管理費</t>
    <rPh sb="1" eb="3">
      <t>ノウカ</t>
    </rPh>
    <rPh sb="5" eb="7">
      <t>サギョウ</t>
    </rPh>
    <rPh sb="8" eb="9">
      <t>カカ</t>
    </rPh>
    <rPh sb="10" eb="12">
      <t>サクゲン</t>
    </rPh>
    <rPh sb="12" eb="14">
      <t>イジ</t>
    </rPh>
    <rPh sb="14" eb="16">
      <t>カンリ</t>
    </rPh>
    <rPh sb="16" eb="17">
      <t>ヒ</t>
    </rPh>
    <phoneticPr fontId="3"/>
  </si>
  <si>
    <t>③導入施設の維持管理費</t>
    <rPh sb="1" eb="3">
      <t>ドウニュウ</t>
    </rPh>
    <rPh sb="3" eb="5">
      <t>シセツ</t>
    </rPh>
    <rPh sb="6" eb="8">
      <t>イジ</t>
    </rPh>
    <rPh sb="8" eb="11">
      <t>カンリヒ</t>
    </rPh>
    <phoneticPr fontId="3"/>
  </si>
  <si>
    <t>維持修繕費</t>
    <rPh sb="0" eb="2">
      <t>イジ</t>
    </rPh>
    <rPh sb="2" eb="4">
      <t>シュウゼン</t>
    </rPh>
    <rPh sb="4" eb="5">
      <t>ヒ</t>
    </rPh>
    <phoneticPr fontId="3"/>
  </si>
  <si>
    <t>施設保守経費</t>
    <rPh sb="0" eb="2">
      <t>シセツ</t>
    </rPh>
    <rPh sb="2" eb="4">
      <t>ホシュ</t>
    </rPh>
    <rPh sb="4" eb="6">
      <t>ケイヒ</t>
    </rPh>
    <phoneticPr fontId="3"/>
  </si>
  <si>
    <t>その他</t>
    <rPh sb="2" eb="3">
      <t>タ</t>
    </rPh>
    <phoneticPr fontId="3"/>
  </si>
  <si>
    <t>（千円）</t>
    <rPh sb="1" eb="3">
      <t>センエン</t>
    </rPh>
    <phoneticPr fontId="3"/>
  </si>
  <si>
    <t>②既存共同施設</t>
    <rPh sb="1" eb="3">
      <t>キゾン</t>
    </rPh>
    <rPh sb="3" eb="5">
      <t>キョウドウ</t>
    </rPh>
    <rPh sb="5" eb="7">
      <t>シセツ</t>
    </rPh>
    <phoneticPr fontId="3"/>
  </si>
  <si>
    <t>年効果額</t>
    <rPh sb="0" eb="3">
      <t>ネンコウカ</t>
    </rPh>
    <rPh sb="3" eb="4">
      <t>ガク</t>
    </rPh>
    <phoneticPr fontId="3"/>
  </si>
  <si>
    <t>　の維持管理費</t>
    <rPh sb="2" eb="4">
      <t>イジ</t>
    </rPh>
    <rPh sb="4" eb="7">
      <t>カンリヒ</t>
    </rPh>
    <phoneticPr fontId="3"/>
  </si>
  <si>
    <t>　　ⅴ　コスト節減額効果計</t>
    <rPh sb="7" eb="9">
      <t>セツゲン</t>
    </rPh>
    <rPh sb="9" eb="10">
      <t>ガク</t>
    </rPh>
    <rPh sb="10" eb="12">
      <t>コウカ</t>
    </rPh>
    <rPh sb="12" eb="13">
      <t>ケイ</t>
    </rPh>
    <phoneticPr fontId="3"/>
  </si>
  <si>
    <t>（単位：千円）</t>
    <rPh sb="1" eb="3">
      <t>タンイ</t>
    </rPh>
    <rPh sb="4" eb="6">
      <t>センエン</t>
    </rPh>
    <phoneticPr fontId="3"/>
  </si>
  <si>
    <t>　ⅰ　労働費節減効果</t>
    <rPh sb="3" eb="6">
      <t>ロウドウヒ</t>
    </rPh>
    <rPh sb="6" eb="8">
      <t>セツゲン</t>
    </rPh>
    <rPh sb="8" eb="10">
      <t>コウカ</t>
    </rPh>
    <phoneticPr fontId="3"/>
  </si>
  <si>
    <t>　ⅱ　光熱動力費節減効果</t>
    <rPh sb="3" eb="5">
      <t>コウネツ</t>
    </rPh>
    <rPh sb="5" eb="8">
      <t>ドウリョクヒ</t>
    </rPh>
    <rPh sb="8" eb="10">
      <t>セツゲン</t>
    </rPh>
    <rPh sb="10" eb="12">
      <t>コウカ</t>
    </rPh>
    <phoneticPr fontId="3"/>
  </si>
  <si>
    <t>　ⅲ　諸資材費節減効果</t>
    <rPh sb="3" eb="4">
      <t>ショ</t>
    </rPh>
    <rPh sb="4" eb="7">
      <t>シザイヒ</t>
    </rPh>
    <rPh sb="7" eb="9">
      <t>セツゲン</t>
    </rPh>
    <rPh sb="9" eb="11">
      <t>コウカ</t>
    </rPh>
    <phoneticPr fontId="3"/>
  </si>
  <si>
    <t>　ⅳ　維持管理節減効果</t>
    <rPh sb="3" eb="5">
      <t>イジ</t>
    </rPh>
    <rPh sb="5" eb="7">
      <t>カンリ</t>
    </rPh>
    <rPh sb="7" eb="9">
      <t>セツゲン</t>
    </rPh>
    <rPh sb="9" eb="11">
      <t>コウカ</t>
    </rPh>
    <phoneticPr fontId="3"/>
  </si>
  <si>
    <t>　　　計</t>
    <rPh sb="3" eb="4">
      <t>ケイ</t>
    </rPh>
    <phoneticPr fontId="3"/>
  </si>
  <si>
    <t>④事業実施前</t>
    <rPh sb="1" eb="3">
      <t>ジギョウ</t>
    </rPh>
    <rPh sb="3" eb="5">
      <t>ジッシ</t>
    </rPh>
    <rPh sb="5" eb="6">
      <t>マエ</t>
    </rPh>
    <phoneticPr fontId="3"/>
  </si>
  <si>
    <t>年効果額</t>
    <rPh sb="0" eb="1">
      <t>ネン</t>
    </rPh>
    <rPh sb="1" eb="3">
      <t>コウカ</t>
    </rPh>
    <rPh sb="3" eb="4">
      <t>ガク</t>
    </rPh>
    <phoneticPr fontId="3"/>
  </si>
  <si>
    <t>（千円）</t>
    <rPh sb="1" eb="2">
      <t>セン</t>
    </rPh>
    <rPh sb="2" eb="3">
      <t>エン</t>
    </rPh>
    <phoneticPr fontId="3"/>
  </si>
  <si>
    <t>合　計</t>
    <rPh sb="0" eb="3">
      <t>ゴウケイ</t>
    </rPh>
    <phoneticPr fontId="3"/>
  </si>
  <si>
    <t>(ha)</t>
    <phoneticPr fontId="3"/>
  </si>
  <si>
    <t>経営（作付）</t>
    <rPh sb="0" eb="2">
      <t>ケイエイ</t>
    </rPh>
    <rPh sb="3" eb="5">
      <t>サクツ</t>
    </rPh>
    <phoneticPr fontId="3"/>
  </si>
  <si>
    <t>②規模階層別</t>
    <rPh sb="1" eb="3">
      <t>キボ</t>
    </rPh>
    <rPh sb="3" eb="6">
      <t>カイソウベツ</t>
    </rPh>
    <phoneticPr fontId="3"/>
  </si>
  <si>
    <t>③事業実施前の</t>
    <rPh sb="1" eb="3">
      <t>ジギョウ</t>
    </rPh>
    <rPh sb="3" eb="5">
      <t>ジッシ</t>
    </rPh>
    <rPh sb="5" eb="6">
      <t>マエ</t>
    </rPh>
    <phoneticPr fontId="3"/>
  </si>
  <si>
    <t>⑤作業受託等</t>
    <rPh sb="1" eb="3">
      <t>サギョウ</t>
    </rPh>
    <rPh sb="3" eb="5">
      <t>ジュタク</t>
    </rPh>
    <rPh sb="5" eb="6">
      <t>トウ</t>
    </rPh>
    <phoneticPr fontId="3"/>
  </si>
  <si>
    <t>⑥事業実施後の各規</t>
    <rPh sb="1" eb="3">
      <t>ジギョウ</t>
    </rPh>
    <rPh sb="3" eb="5">
      <t>ジッシ</t>
    </rPh>
    <rPh sb="5" eb="6">
      <t>ゴ</t>
    </rPh>
    <rPh sb="7" eb="8">
      <t>カク</t>
    </rPh>
    <rPh sb="8" eb="9">
      <t>キ</t>
    </rPh>
    <phoneticPr fontId="3"/>
  </si>
  <si>
    <t>各規模階層</t>
    <rPh sb="0" eb="1">
      <t>カク</t>
    </rPh>
    <rPh sb="1" eb="2">
      <t>キボ</t>
    </rPh>
    <rPh sb="2" eb="3">
      <t>キボ</t>
    </rPh>
    <rPh sb="3" eb="5">
      <t>カイソウ</t>
    </rPh>
    <phoneticPr fontId="3"/>
  </si>
  <si>
    <t>予定面積</t>
    <rPh sb="0" eb="2">
      <t>ヨテイ</t>
    </rPh>
    <rPh sb="2" eb="3">
      <t>メン</t>
    </rPh>
    <rPh sb="3" eb="4">
      <t>メンセキ</t>
    </rPh>
    <phoneticPr fontId="3"/>
  </si>
  <si>
    <t>模階層の作業面積</t>
    <rPh sb="0" eb="1">
      <t>ノット</t>
    </rPh>
    <rPh sb="1" eb="3">
      <t>カイソウ</t>
    </rPh>
    <rPh sb="4" eb="6">
      <t>サギョウ</t>
    </rPh>
    <rPh sb="6" eb="8">
      <t>メンセキ</t>
    </rPh>
    <phoneticPr fontId="3"/>
  </si>
  <si>
    <t>の作業面積</t>
    <rPh sb="1" eb="3">
      <t>サギョウ</t>
    </rPh>
    <rPh sb="3" eb="5">
      <t>メンセキ</t>
    </rPh>
    <phoneticPr fontId="3"/>
  </si>
  <si>
    <t>（ha)</t>
    <phoneticPr fontId="3"/>
  </si>
  <si>
    <t>（ha）</t>
    <phoneticPr fontId="3"/>
  </si>
  <si>
    <t>○ｈａ未満</t>
    <rPh sb="3" eb="5">
      <t>ミマン</t>
    </rPh>
    <phoneticPr fontId="3"/>
  </si>
  <si>
    <t>○～○ｈａ</t>
    <phoneticPr fontId="3"/>
  </si>
  <si>
    <t>…</t>
    <phoneticPr fontId="3"/>
  </si>
  <si>
    <t>○ｈa以上</t>
    <rPh sb="3" eb="5">
      <t>イジョウ</t>
    </rPh>
    <phoneticPr fontId="3"/>
  </si>
  <si>
    <t>③’事業実施前の作業コスト計</t>
    <rPh sb="2" eb="4">
      <t>ジギョウ</t>
    </rPh>
    <rPh sb="4" eb="6">
      <t>ジッシ</t>
    </rPh>
    <rPh sb="6" eb="7">
      <t>ゼン</t>
    </rPh>
    <rPh sb="8" eb="10">
      <t>サギョウ</t>
    </rPh>
    <rPh sb="13" eb="14">
      <t>ケイ</t>
    </rPh>
    <phoneticPr fontId="3"/>
  </si>
  <si>
    <t>⑦’事業実施後の作業コスト計</t>
    <rPh sb="2" eb="4">
      <t>ジギョウ</t>
    </rPh>
    <rPh sb="4" eb="6">
      <t>ジッシ</t>
    </rPh>
    <rPh sb="6" eb="7">
      <t>ゴ</t>
    </rPh>
    <rPh sb="8" eb="10">
      <t>サギョウ</t>
    </rPh>
    <rPh sb="13" eb="14">
      <t>ケイ</t>
    </rPh>
    <phoneticPr fontId="3"/>
  </si>
  <si>
    <t>④事業実施後の</t>
    <rPh sb="1" eb="3">
      <t>ジギョウ</t>
    </rPh>
    <rPh sb="3" eb="5">
      <t>ジッシ</t>
    </rPh>
    <rPh sb="5" eb="6">
      <t>ゴ</t>
    </rPh>
    <phoneticPr fontId="3"/>
  </si>
  <si>
    <t>⑤事業実施後</t>
    <rPh sb="1" eb="3">
      <t>ジギョウ</t>
    </rPh>
    <rPh sb="3" eb="5">
      <t>ジッシ</t>
    </rPh>
    <rPh sb="5" eb="6">
      <t>ゴ</t>
    </rPh>
    <phoneticPr fontId="3"/>
  </si>
  <si>
    <t>各規模階層</t>
    <rPh sb="0" eb="1">
      <t>カク</t>
    </rPh>
    <rPh sb="1" eb="3">
      <t>キボ</t>
    </rPh>
    <rPh sb="3" eb="5">
      <t>カイソウ</t>
    </rPh>
    <phoneticPr fontId="3"/>
  </si>
  <si>
    <t>作業面積計</t>
    <rPh sb="0" eb="2">
      <t>サギョウ</t>
    </rPh>
    <rPh sb="2" eb="4">
      <t>メンセキ</t>
    </rPh>
    <rPh sb="4" eb="5">
      <t>ケイ</t>
    </rPh>
    <phoneticPr fontId="3"/>
  </si>
  <si>
    <t>計 (ha)</t>
    <rPh sb="0" eb="1">
      <t>ケイ</t>
    </rPh>
    <phoneticPr fontId="3"/>
  </si>
  <si>
    <t>（ｈa）</t>
    <phoneticPr fontId="3"/>
  </si>
  <si>
    <t>③’事業実施前の作業コスト計</t>
    <rPh sb="2" eb="4">
      <t>ジギョウ</t>
    </rPh>
    <rPh sb="4" eb="6">
      <t>ジッシ</t>
    </rPh>
    <rPh sb="6" eb="7">
      <t>マエ</t>
    </rPh>
    <rPh sb="8" eb="10">
      <t>サギョウ</t>
    </rPh>
    <rPh sb="13" eb="14">
      <t>ケイ</t>
    </rPh>
    <phoneticPr fontId="3"/>
  </si>
  <si>
    <t>⑤’事業実施後の作業コスト計</t>
    <rPh sb="2" eb="4">
      <t>ジギョウ</t>
    </rPh>
    <rPh sb="4" eb="6">
      <t>ジッシ</t>
    </rPh>
    <rPh sb="6" eb="7">
      <t>ゴ</t>
    </rPh>
    <rPh sb="8" eb="10">
      <t>サギョウ</t>
    </rPh>
    <rPh sb="13" eb="14">
      <t>ゴウケイ</t>
    </rPh>
    <phoneticPr fontId="3"/>
  </si>
  <si>
    <t>単位：千円</t>
    <rPh sb="0" eb="2">
      <t>タンイ</t>
    </rPh>
    <rPh sb="3" eb="5">
      <t>センエン</t>
    </rPh>
    <phoneticPr fontId="3"/>
  </si>
  <si>
    <t>　　　　　　　　計</t>
    <rPh sb="8" eb="9">
      <t>ケイ</t>
    </rPh>
    <phoneticPr fontId="3"/>
  </si>
  <si>
    <t>　(イ)品質向上効果</t>
    <rPh sb="4" eb="6">
      <t>ヒンシツ</t>
    </rPh>
    <rPh sb="6" eb="8">
      <t>コウジョウ</t>
    </rPh>
    <rPh sb="8" eb="10">
      <t>コウカ</t>
    </rPh>
    <phoneticPr fontId="3"/>
  </si>
  <si>
    <t>①事業実施後</t>
    <rPh sb="1" eb="3">
      <t>ジギョウ</t>
    </rPh>
    <rPh sb="3" eb="5">
      <t>ジッシ</t>
    </rPh>
    <rPh sb="5" eb="6">
      <t>ゴ</t>
    </rPh>
    <phoneticPr fontId="3"/>
  </si>
  <si>
    <t>②計画単収</t>
    <rPh sb="1" eb="3">
      <t>ケイカク</t>
    </rPh>
    <rPh sb="3" eb="5">
      <t>タンシュウ</t>
    </rPh>
    <phoneticPr fontId="3"/>
  </si>
  <si>
    <t>③事業実施後</t>
    <rPh sb="1" eb="3">
      <t>ジギョウ</t>
    </rPh>
    <rPh sb="3" eb="5">
      <t>ジッシ</t>
    </rPh>
    <rPh sb="5" eb="6">
      <t>ゴ</t>
    </rPh>
    <phoneticPr fontId="3"/>
  </si>
  <si>
    <t>⑥販売単価</t>
    <rPh sb="1" eb="3">
      <t>ハンバイ</t>
    </rPh>
    <rPh sb="3" eb="5">
      <t>タンカ</t>
    </rPh>
    <phoneticPr fontId="3"/>
  </si>
  <si>
    <t>作付面積</t>
    <rPh sb="0" eb="2">
      <t>サクツ</t>
    </rPh>
    <rPh sb="2" eb="4">
      <t>メンセキ</t>
    </rPh>
    <phoneticPr fontId="3"/>
  </si>
  <si>
    <t>生産量</t>
    <rPh sb="0" eb="2">
      <t>セイサン</t>
    </rPh>
    <rPh sb="2" eb="3">
      <t>リョウ</t>
    </rPh>
    <phoneticPr fontId="3"/>
  </si>
  <si>
    <t>平均販売単価</t>
    <rPh sb="0" eb="2">
      <t>ヘイキン</t>
    </rPh>
    <rPh sb="2" eb="4">
      <t>ハンバイ</t>
    </rPh>
    <rPh sb="4" eb="5">
      <t>タンカ</t>
    </rPh>
    <rPh sb="5" eb="6">
      <t>カ</t>
    </rPh>
    <phoneticPr fontId="3"/>
  </si>
  <si>
    <t>販売予定単価</t>
    <rPh sb="0" eb="2">
      <t>ハンバイ</t>
    </rPh>
    <rPh sb="2" eb="4">
      <t>ヨテイ</t>
    </rPh>
    <rPh sb="4" eb="5">
      <t>タン</t>
    </rPh>
    <rPh sb="5" eb="6">
      <t>カ</t>
    </rPh>
    <phoneticPr fontId="3"/>
  </si>
  <si>
    <t>差額</t>
    <rPh sb="0" eb="2">
      <t>サガク</t>
    </rPh>
    <phoneticPr fontId="3"/>
  </si>
  <si>
    <t>⑤-④</t>
    <phoneticPr fontId="3"/>
  </si>
  <si>
    <t xml:space="preserve"> (ｈa)</t>
    <phoneticPr fontId="3"/>
  </si>
  <si>
    <t>(kg.本.箱/10a)</t>
    <rPh sb="4" eb="5">
      <t>ホン</t>
    </rPh>
    <rPh sb="6" eb="7">
      <t>ハコ</t>
    </rPh>
    <phoneticPr fontId="3"/>
  </si>
  <si>
    <t>(kg.本.箱)</t>
    <rPh sb="4" eb="5">
      <t>ホン</t>
    </rPh>
    <rPh sb="6" eb="7">
      <t>ハコ</t>
    </rPh>
    <phoneticPr fontId="3"/>
  </si>
  <si>
    <t>(円/kg.本.箱)</t>
    <rPh sb="1" eb="2">
      <t>エン</t>
    </rPh>
    <rPh sb="6" eb="7">
      <t>ホン</t>
    </rPh>
    <rPh sb="8" eb="9">
      <t>ハコ</t>
    </rPh>
    <phoneticPr fontId="3"/>
  </si>
  <si>
    <t>（いずれかに○）</t>
    <phoneticPr fontId="3"/>
  </si>
  <si>
    <t>（kg）</t>
    <phoneticPr fontId="3"/>
  </si>
  <si>
    <t>⑤事業実施前</t>
    <rPh sb="1" eb="3">
      <t>ジギョウ</t>
    </rPh>
    <rPh sb="3" eb="5">
      <t>ジッシ</t>
    </rPh>
    <rPh sb="5" eb="6">
      <t>マエ</t>
    </rPh>
    <phoneticPr fontId="3"/>
  </si>
  <si>
    <t>⑥事業実施前</t>
    <rPh sb="1" eb="3">
      <t>ジギョウ</t>
    </rPh>
    <rPh sb="3" eb="5">
      <t>ジッシ</t>
    </rPh>
    <rPh sb="5" eb="6">
      <t>マエ</t>
    </rPh>
    <phoneticPr fontId="3"/>
  </si>
  <si>
    <t>（円／kg）</t>
    <rPh sb="1" eb="2">
      <t>エン</t>
    </rPh>
    <phoneticPr fontId="3"/>
  </si>
  <si>
    <t>（千円）</t>
    <rPh sb="1" eb="2">
      <t>セン</t>
    </rPh>
    <rPh sb="2" eb="3">
      <t>センエン</t>
    </rPh>
    <phoneticPr fontId="3"/>
  </si>
  <si>
    <t>販売単価</t>
    <rPh sb="0" eb="2">
      <t>ハンバイ</t>
    </rPh>
    <rPh sb="2" eb="4">
      <t>タンカ</t>
    </rPh>
    <phoneticPr fontId="3"/>
  </si>
  <si>
    <t>　(ウ)生産力増加効果</t>
    <rPh sb="4" eb="7">
      <t>セイサンリョク</t>
    </rPh>
    <rPh sb="7" eb="9">
      <t>ゾウカ</t>
    </rPh>
    <rPh sb="9" eb="11">
      <t>コウカ</t>
    </rPh>
    <phoneticPr fontId="3"/>
  </si>
  <si>
    <t>作付面積(ha)</t>
    <rPh sb="0" eb="2">
      <t>サクツケ</t>
    </rPh>
    <rPh sb="2" eb="4">
      <t>メンセキ</t>
    </rPh>
    <phoneticPr fontId="3"/>
  </si>
  <si>
    <t>単収(kg/10a)</t>
    <rPh sb="0" eb="2">
      <t>タンシュウ</t>
    </rPh>
    <phoneticPr fontId="3"/>
  </si>
  <si>
    <t>⑥事業実施後の</t>
    <rPh sb="1" eb="3">
      <t>ジギョウ</t>
    </rPh>
    <rPh sb="3" eb="5">
      <t>ジッシ</t>
    </rPh>
    <rPh sb="5" eb="6">
      <t>ゴ</t>
    </rPh>
    <phoneticPr fontId="3"/>
  </si>
  <si>
    <t>⑦増加生産量</t>
    <rPh sb="1" eb="3">
      <t>ゾウカ</t>
    </rPh>
    <rPh sb="3" eb="5">
      <t>セイサン</t>
    </rPh>
    <rPh sb="5" eb="6">
      <t>リョウ</t>
    </rPh>
    <phoneticPr fontId="3"/>
  </si>
  <si>
    <t>①現況</t>
    <rPh sb="1" eb="3">
      <t>ゲンキョウ</t>
    </rPh>
    <phoneticPr fontId="3"/>
  </si>
  <si>
    <t>②計画</t>
    <rPh sb="1" eb="3">
      <t>ケイカク</t>
    </rPh>
    <phoneticPr fontId="3"/>
  </si>
  <si>
    <t>③現況</t>
    <rPh sb="1" eb="3">
      <t>ゲンキョウ</t>
    </rPh>
    <phoneticPr fontId="3"/>
  </si>
  <si>
    <t>④計画</t>
    <rPh sb="1" eb="3">
      <t>ケイカク</t>
    </rPh>
    <phoneticPr fontId="3"/>
  </si>
  <si>
    <t>（見込）</t>
    <rPh sb="1" eb="3">
      <t>ミコ</t>
    </rPh>
    <phoneticPr fontId="3"/>
  </si>
  <si>
    <t>⑥－⑤</t>
    <phoneticPr fontId="3"/>
  </si>
  <si>
    <t>⑨所得率</t>
    <rPh sb="1" eb="4">
      <t>ショトクリツ</t>
    </rPh>
    <phoneticPr fontId="3"/>
  </si>
  <si>
    <t xml:space="preserve">⑫労賃単価 </t>
    <rPh sb="1" eb="3">
      <t>ロウチン</t>
    </rPh>
    <rPh sb="3" eb="5">
      <t>タンカ</t>
    </rPh>
    <phoneticPr fontId="3"/>
  </si>
  <si>
    <t>（hr）</t>
    <phoneticPr fontId="3"/>
  </si>
  <si>
    <t>(円/hr)</t>
    <rPh sb="1" eb="2">
      <t>エン</t>
    </rPh>
    <phoneticPr fontId="3"/>
  </si>
  <si>
    <t>(千円)</t>
    <rPh sb="1" eb="3">
      <t>センエン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</si>
  <si>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</si>
  <si>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①×②</t>
    <phoneticPr fontId="3"/>
  </si>
  <si>
    <t>　　　　　　　　　　作付面積(ha)</t>
    <rPh sb="10" eb="12">
      <t>サクツケ</t>
    </rPh>
    <rPh sb="12" eb="14">
      <t>メンセキ</t>
    </rPh>
    <phoneticPr fontId="3"/>
  </si>
  <si>
    <t>⑤減少生産量</t>
    <rPh sb="1" eb="3">
      <t>ゲンショウ</t>
    </rPh>
    <rPh sb="3" eb="5">
      <t>セイサン</t>
    </rPh>
    <rPh sb="5" eb="6">
      <t>リョウ</t>
    </rPh>
    <phoneticPr fontId="3"/>
  </si>
  <si>
    <t>①事業実施前</t>
    <rPh sb="1" eb="3">
      <t>ジギョウ</t>
    </rPh>
    <rPh sb="3" eb="5">
      <t>ジッシ</t>
    </rPh>
    <rPh sb="5" eb="6">
      <t>ゼン</t>
    </rPh>
    <phoneticPr fontId="3"/>
  </si>
  <si>
    <t>②機械・施設を導入しない場合の作付面積(見込)</t>
    <rPh sb="1" eb="3">
      <t>キカイ</t>
    </rPh>
    <rPh sb="4" eb="6">
      <t>シセツ</t>
    </rPh>
    <rPh sb="7" eb="9">
      <t>ドウニュウ</t>
    </rPh>
    <phoneticPr fontId="3"/>
  </si>
  <si>
    <t>②の把握方法及び作付減少の理由</t>
    <rPh sb="2" eb="4">
      <t>ハアク</t>
    </rPh>
    <rPh sb="4" eb="6">
      <t>ホウホウ</t>
    </rPh>
    <rPh sb="6" eb="7">
      <t>オヨ</t>
    </rPh>
    <rPh sb="8" eb="10">
      <t>サクツケ</t>
    </rPh>
    <rPh sb="10" eb="12">
      <t>ゲンショウ</t>
    </rPh>
    <phoneticPr fontId="3"/>
  </si>
  <si>
    <t>③増減</t>
    <rPh sb="1" eb="3">
      <t>ゾウゲン</t>
    </rPh>
    <phoneticPr fontId="3"/>
  </si>
  <si>
    <t>の単収</t>
    <rPh sb="1" eb="3">
      <t>タンシュウ</t>
    </rPh>
    <phoneticPr fontId="3"/>
  </si>
  <si>
    <t>①－②</t>
    <phoneticPr fontId="3"/>
  </si>
  <si>
    <t>（kg/10a）</t>
    <phoneticPr fontId="3"/>
  </si>
  <si>
    <t>⑦所得率</t>
    <rPh sb="1" eb="4">
      <t>ショトクリツ</t>
    </rPh>
    <phoneticPr fontId="3"/>
  </si>
  <si>
    <t>⑧生産コスト節減効果（労働費）との重複</t>
  </si>
  <si>
    <t>⑨重複労働</t>
    <rPh sb="1" eb="3">
      <t>チョウフク</t>
    </rPh>
    <rPh sb="3" eb="5">
      <t>ロウドウ</t>
    </rPh>
    <phoneticPr fontId="3"/>
  </si>
  <si>
    <t xml:space="preserve">⑩労賃単価 </t>
    <rPh sb="1" eb="3">
      <t>ロウチン</t>
    </rPh>
    <rPh sb="3" eb="5">
      <t>タンカ</t>
    </rPh>
    <phoneticPr fontId="3"/>
  </si>
  <si>
    <t xml:space="preserve"> (円/hr)</t>
    <rPh sb="2" eb="3">
      <t>エン</t>
    </rPh>
    <phoneticPr fontId="3"/>
  </si>
  <si>
    <t>計</t>
    <rPh sb="0" eb="1">
      <t>ケイ</t>
    </rPh>
    <phoneticPr fontId="3"/>
  </si>
  <si>
    <t>　年総効果額</t>
    <rPh sb="1" eb="2">
      <t>ネン</t>
    </rPh>
    <rPh sb="2" eb="3">
      <t>ソウ</t>
    </rPh>
    <rPh sb="3" eb="6">
      <t>コウカガク</t>
    </rPh>
    <phoneticPr fontId="3"/>
  </si>
  <si>
    <t>　ア　生産コスト節減効果</t>
    <rPh sb="3" eb="5">
      <t>セイサン</t>
    </rPh>
    <rPh sb="8" eb="10">
      <t>セツゲン</t>
    </rPh>
    <rPh sb="10" eb="12">
      <t>コウカ</t>
    </rPh>
    <phoneticPr fontId="3"/>
  </si>
  <si>
    <t>　イ　品質向上効果</t>
    <rPh sb="3" eb="5">
      <t>ヒンシツ</t>
    </rPh>
    <rPh sb="5" eb="7">
      <t>コウジョウ</t>
    </rPh>
    <rPh sb="7" eb="9">
      <t>コウカ</t>
    </rPh>
    <phoneticPr fontId="3"/>
  </si>
  <si>
    <t>　ウ　生産力増加効果</t>
    <rPh sb="3" eb="6">
      <t>セイサンリョク</t>
    </rPh>
    <rPh sb="6" eb="7">
      <t>ゾウ</t>
    </rPh>
    <rPh sb="7" eb="8">
      <t>カコウ</t>
    </rPh>
    <rPh sb="8" eb="10">
      <t>コウカ</t>
    </rPh>
    <phoneticPr fontId="3"/>
  </si>
  <si>
    <t>（２）総合耐用年数の算出</t>
    <rPh sb="3" eb="5">
      <t>ソウゴウ</t>
    </rPh>
    <rPh sb="5" eb="7">
      <t>タイヨウ</t>
    </rPh>
    <rPh sb="7" eb="9">
      <t>ネンスウ</t>
    </rPh>
    <rPh sb="10" eb="12">
      <t>サンシュツ</t>
    </rPh>
    <phoneticPr fontId="3"/>
  </si>
  <si>
    <t>設　備　名</t>
    <rPh sb="0" eb="3">
      <t>セツビ</t>
    </rPh>
    <rPh sb="4" eb="5">
      <t>メイ</t>
    </rPh>
    <phoneticPr fontId="3"/>
  </si>
  <si>
    <t>①耐用年数</t>
    <rPh sb="1" eb="3">
      <t>タイヨウ</t>
    </rPh>
    <rPh sb="3" eb="5">
      <t>ネンスウ</t>
    </rPh>
    <phoneticPr fontId="3"/>
  </si>
  <si>
    <t>②工事費</t>
    <rPh sb="1" eb="4">
      <t>コウジヒ</t>
    </rPh>
    <phoneticPr fontId="3"/>
  </si>
  <si>
    <t>③年工事費</t>
    <rPh sb="1" eb="2">
      <t>ネンカン</t>
    </rPh>
    <rPh sb="2" eb="4">
      <t>コウジ</t>
    </rPh>
    <rPh sb="4" eb="5">
      <t>ショウキャクヒ</t>
    </rPh>
    <phoneticPr fontId="3"/>
  </si>
  <si>
    <t>備考</t>
    <rPh sb="0" eb="2">
      <t>ビコウ</t>
    </rPh>
    <phoneticPr fontId="3"/>
  </si>
  <si>
    <t>②/①</t>
    <phoneticPr fontId="3"/>
  </si>
  <si>
    <t>（年）</t>
    <rPh sb="1" eb="2">
      <t>ネン</t>
    </rPh>
    <phoneticPr fontId="3"/>
  </si>
  <si>
    <t>整備事業小計Ⅰ</t>
    <rPh sb="0" eb="2">
      <t>セイビ</t>
    </rPh>
    <rPh sb="2" eb="4">
      <t>ジギョウ</t>
    </rPh>
    <rPh sb="4" eb="6">
      <t>ショウケイ</t>
    </rPh>
    <phoneticPr fontId="3"/>
  </si>
  <si>
    <t>推進事業に係る経費Ⅱ</t>
    <rPh sb="0" eb="2">
      <t>スイシン</t>
    </rPh>
    <rPh sb="2" eb="4">
      <t>ジギョウ</t>
    </rPh>
    <rPh sb="5" eb="6">
      <t>カカ</t>
    </rPh>
    <rPh sb="7" eb="9">
      <t>ケイヒ</t>
    </rPh>
    <phoneticPr fontId="3"/>
  </si>
  <si>
    <t>その他（設計書、工事雑費）Ⅲ</t>
    <rPh sb="2" eb="3">
      <t>タ</t>
    </rPh>
    <rPh sb="4" eb="7">
      <t>セッケイショ</t>
    </rPh>
    <rPh sb="8" eb="10">
      <t>コウジ</t>
    </rPh>
    <rPh sb="10" eb="12">
      <t>ザッピ</t>
    </rPh>
    <phoneticPr fontId="3"/>
  </si>
  <si>
    <t>合計（Ⅰ＋Ⅱ＋Ⅲ）</t>
    <rPh sb="0" eb="1">
      <t>ゴウ</t>
    </rPh>
    <rPh sb="1" eb="2">
      <t>ケイ</t>
    </rPh>
    <phoneticPr fontId="3"/>
  </si>
  <si>
    <t>②’工事費計</t>
    <rPh sb="2" eb="5">
      <t>コウジヒ</t>
    </rPh>
    <rPh sb="5" eb="6">
      <t>ケイ</t>
    </rPh>
    <phoneticPr fontId="3"/>
  </si>
  <si>
    <t>③’年工事費計</t>
    <rPh sb="2" eb="3">
      <t>ネン</t>
    </rPh>
    <rPh sb="3" eb="6">
      <t>コウジヒ</t>
    </rPh>
    <rPh sb="6" eb="7">
      <t>ケイ</t>
    </rPh>
    <phoneticPr fontId="3"/>
  </si>
  <si>
    <t>総合耐用年数＝②’／③’＝</t>
    <rPh sb="0" eb="2">
      <t>ソウゴウ</t>
    </rPh>
    <rPh sb="2" eb="4">
      <t>タイヨウ</t>
    </rPh>
    <rPh sb="4" eb="6">
      <t>ネンスウ</t>
    </rPh>
    <phoneticPr fontId="3"/>
  </si>
  <si>
    <t>年</t>
    <rPh sb="0" eb="1">
      <t>ネン</t>
    </rPh>
    <phoneticPr fontId="3"/>
  </si>
  <si>
    <t>（３）廃用損失額</t>
    <rPh sb="3" eb="5">
      <t>ハイヨウ</t>
    </rPh>
    <rPh sb="5" eb="8">
      <t>ソンシツガク</t>
    </rPh>
    <phoneticPr fontId="3"/>
  </si>
  <si>
    <t>名  称</t>
    <rPh sb="0" eb="4">
      <t>メイショウ</t>
    </rPh>
    <phoneticPr fontId="3"/>
  </si>
  <si>
    <t>損失額(千円)</t>
    <rPh sb="0" eb="2">
      <t>ソンシツ</t>
    </rPh>
    <rPh sb="2" eb="3">
      <t>ガク</t>
    </rPh>
    <rPh sb="4" eb="6">
      <t>センエン</t>
    </rPh>
    <phoneticPr fontId="3"/>
  </si>
  <si>
    <t>（４）投資効果の総括</t>
    <rPh sb="3" eb="5">
      <t>トウシ</t>
    </rPh>
    <rPh sb="5" eb="7">
      <t>コウカ</t>
    </rPh>
    <rPh sb="8" eb="10">
      <t>ソウカツ</t>
    </rPh>
    <phoneticPr fontId="3"/>
  </si>
  <si>
    <t>区　分</t>
    <rPh sb="0" eb="3">
      <t>クブン</t>
    </rPh>
    <phoneticPr fontId="3"/>
  </si>
  <si>
    <t>①総事業費</t>
    <rPh sb="1" eb="4">
      <t>ソウジギョウ</t>
    </rPh>
    <rPh sb="4" eb="5">
      <t>ヒ</t>
    </rPh>
    <phoneticPr fontId="3"/>
  </si>
  <si>
    <t>千円</t>
    <rPh sb="0" eb="2">
      <t>センエン</t>
    </rPh>
    <phoneticPr fontId="3"/>
  </si>
  <si>
    <t>　　うち整備事業に係るもの</t>
    <rPh sb="4" eb="6">
      <t>セイビ</t>
    </rPh>
    <rPh sb="6" eb="8">
      <t>ジギョウ</t>
    </rPh>
    <rPh sb="9" eb="10">
      <t>カカ</t>
    </rPh>
    <phoneticPr fontId="3"/>
  </si>
  <si>
    <t>　　うち推進事業に係るもの</t>
    <rPh sb="4" eb="6">
      <t>スイシン</t>
    </rPh>
    <rPh sb="6" eb="8">
      <t>ジギョウ</t>
    </rPh>
    <rPh sb="9" eb="10">
      <t>カカ</t>
    </rPh>
    <phoneticPr fontId="3"/>
  </si>
  <si>
    <t>②年総効果額</t>
    <rPh sb="1" eb="2">
      <t>ネン</t>
    </rPh>
    <rPh sb="2" eb="3">
      <t>ソウ</t>
    </rPh>
    <rPh sb="3" eb="6">
      <t>コウカガク</t>
    </rPh>
    <phoneticPr fontId="3"/>
  </si>
  <si>
    <t>　　　千円／年</t>
    <rPh sb="3" eb="5">
      <t>センエン</t>
    </rPh>
    <rPh sb="6" eb="7">
      <t>ネン</t>
    </rPh>
    <phoneticPr fontId="3"/>
  </si>
  <si>
    <t>(増設の場合又は同時に他</t>
    <rPh sb="1" eb="3">
      <t>ゾウセツ</t>
    </rPh>
    <rPh sb="4" eb="5">
      <t>バアイ</t>
    </rPh>
    <rPh sb="6" eb="7">
      <t>マタ</t>
    </rPh>
    <rPh sb="11" eb="12">
      <t>ホカ</t>
    </rPh>
    <phoneticPr fontId="3"/>
  </si>
  <si>
    <t>　　　千円／年(本事業の総事業費)</t>
    <rPh sb="3" eb="5">
      <t>センエン</t>
    </rPh>
    <rPh sb="6" eb="7">
      <t>ネン</t>
    </rPh>
    <rPh sb="8" eb="9">
      <t>ホン</t>
    </rPh>
    <rPh sb="9" eb="11">
      <t>ジギョウ</t>
    </rPh>
    <rPh sb="12" eb="13">
      <t>ソウ</t>
    </rPh>
    <rPh sb="13" eb="16">
      <t>ジギョウヒ</t>
    </rPh>
    <phoneticPr fontId="3"/>
  </si>
  <si>
    <t>事業等（自力施行含む。）と</t>
    <phoneticPr fontId="3"/>
  </si>
  <si>
    <t>本事業の総事業費/(本事業の総事業費</t>
    <rPh sb="0" eb="1">
      <t>ホン</t>
    </rPh>
    <rPh sb="1" eb="3">
      <t>ジギョウ</t>
    </rPh>
    <rPh sb="4" eb="7">
      <t>ソウジギョウ</t>
    </rPh>
    <rPh sb="7" eb="8">
      <t>ヒ</t>
    </rPh>
    <rPh sb="10" eb="11">
      <t>ホン</t>
    </rPh>
    <rPh sb="11" eb="13">
      <t>ジギョウ</t>
    </rPh>
    <rPh sb="14" eb="15">
      <t>ソウジギョウ</t>
    </rPh>
    <rPh sb="15" eb="18">
      <t>ジギョウヒ</t>
    </rPh>
    <phoneticPr fontId="3"/>
  </si>
  <si>
    <t>一体的に施行する場合の補正)</t>
    <phoneticPr fontId="3"/>
  </si>
  <si>
    <t>　　　　　　　　　　+既存施設の残存価格）</t>
    <phoneticPr fontId="3"/>
  </si>
  <si>
    <t>③総合耐用年数</t>
    <rPh sb="1" eb="3">
      <t>ソウゴウ</t>
    </rPh>
    <rPh sb="3" eb="5">
      <t>タイヨウ</t>
    </rPh>
    <rPh sb="5" eb="6">
      <t>ネンスウ</t>
    </rPh>
    <phoneticPr fontId="3"/>
  </si>
  <si>
    <t>　　　　年</t>
    <rPh sb="4" eb="5">
      <t>ネン</t>
    </rPh>
    <phoneticPr fontId="3"/>
  </si>
  <si>
    <t>④還元率</t>
    <rPh sb="1" eb="4">
      <t>カンゲンリツ</t>
    </rPh>
    <phoneticPr fontId="3"/>
  </si>
  <si>
    <t>割引率</t>
    <rPh sb="0" eb="3">
      <t>ワリビキリツ</t>
    </rPh>
    <phoneticPr fontId="3"/>
  </si>
  <si>
    <t>⑤妥当投資額</t>
    <rPh sb="1" eb="3">
      <t>ダトウ</t>
    </rPh>
    <rPh sb="3" eb="6">
      <t>トウシガク</t>
    </rPh>
    <phoneticPr fontId="3"/>
  </si>
  <si>
    <t>　　②／④</t>
    <phoneticPr fontId="3"/>
  </si>
  <si>
    <t>　　　　千円</t>
    <rPh sb="4" eb="6">
      <t>センエン</t>
    </rPh>
    <phoneticPr fontId="3"/>
  </si>
  <si>
    <t>⑥廃用損失額</t>
    <rPh sb="1" eb="3">
      <t>ハイヨウ</t>
    </rPh>
    <rPh sb="3" eb="6">
      <t>ソンシツガク</t>
    </rPh>
    <phoneticPr fontId="3"/>
  </si>
  <si>
    <t>⑦投資効率</t>
    <rPh sb="1" eb="3">
      <t>トウシ</t>
    </rPh>
    <rPh sb="3" eb="5">
      <t>コウリツ</t>
    </rPh>
    <phoneticPr fontId="3"/>
  </si>
  <si>
    <t xml:space="preserve">  (⑤-⑥)/①</t>
    <phoneticPr fontId="3"/>
  </si>
  <si>
    <t>（hr／10a）</t>
    <phoneticPr fontId="3"/>
  </si>
  <si>
    <t>(ha）</t>
    <phoneticPr fontId="3"/>
  </si>
  <si>
    <t>（円／hr）</t>
    <rPh sb="1" eb="2">
      <t>エン</t>
    </rPh>
    <phoneticPr fontId="3"/>
  </si>
  <si>
    <t>③生産規模</t>
    <rPh sb="1" eb="3">
      <t>セイサン</t>
    </rPh>
    <rPh sb="3" eb="5">
      <t>キボ</t>
    </rPh>
    <phoneticPr fontId="3"/>
  </si>
  <si>
    <t>　    拡大率</t>
    <rPh sb="6" eb="7">
      <t>カクダイ</t>
    </rPh>
    <rPh sb="7" eb="8">
      <t>リツ</t>
    </rPh>
    <phoneticPr fontId="3"/>
  </si>
  <si>
    <t>　　a　施設等の導入により、地区における営農技術体系、経営規模等が変化することによる生産コスト節減効果</t>
    <rPh sb="4" eb="6">
      <t>シセツ</t>
    </rPh>
    <rPh sb="6" eb="7">
      <t>トウ</t>
    </rPh>
    <rPh sb="8" eb="10">
      <t>ドウニュウ</t>
    </rPh>
    <rPh sb="14" eb="16">
      <t>チク</t>
    </rPh>
    <rPh sb="20" eb="22">
      <t>エイノウ</t>
    </rPh>
    <rPh sb="22" eb="24">
      <t>ギジュツ</t>
    </rPh>
    <rPh sb="24" eb="26">
      <t>タイケイ</t>
    </rPh>
    <rPh sb="27" eb="29">
      <t>ケイエイ</t>
    </rPh>
    <rPh sb="29" eb="31">
      <t>キボ</t>
    </rPh>
    <rPh sb="31" eb="32">
      <t>トウ</t>
    </rPh>
    <rPh sb="33" eb="35">
      <t>ヘンカ</t>
    </rPh>
    <rPh sb="42" eb="44">
      <t>セイサン</t>
    </rPh>
    <rPh sb="47" eb="49">
      <t>セツゲン</t>
    </rPh>
    <rPh sb="49" eb="51">
      <t>コウカ</t>
    </rPh>
    <phoneticPr fontId="3"/>
  </si>
  <si>
    <t xml:space="preserve"> ③×④</t>
    <phoneticPr fontId="3"/>
  </si>
  <si>
    <t>（⑤+⑥）×ｋ-⑦</t>
    <phoneticPr fontId="2"/>
  </si>
  <si>
    <t>ｋ＝②／①</t>
    <phoneticPr fontId="3"/>
  </si>
  <si>
    <t xml:space="preserve">        (ha)　</t>
    <phoneticPr fontId="3"/>
  </si>
  <si>
    <t>(hr)</t>
    <phoneticPr fontId="3"/>
  </si>
  <si>
    <t>（③’+④）×ｋ-⑤</t>
    <phoneticPr fontId="2"/>
  </si>
  <si>
    <t>（①＋②）×k－③</t>
    <phoneticPr fontId="2"/>
  </si>
  <si>
    <t>作　　目</t>
    <rPh sb="0" eb="1">
      <t>サク</t>
    </rPh>
    <rPh sb="3" eb="4">
      <t>メ</t>
    </rPh>
    <phoneticPr fontId="3"/>
  </si>
  <si>
    <t>作　業　名</t>
    <rPh sb="0" eb="1">
      <t>サク</t>
    </rPh>
    <rPh sb="2" eb="3">
      <t>ゴウ</t>
    </rPh>
    <rPh sb="4" eb="5">
      <t>メイ</t>
    </rPh>
    <phoneticPr fontId="3"/>
  </si>
  <si>
    <t>　　　（土地利用型作物（種子用を除く）に係る機械・施設の場合）</t>
    <rPh sb="4" eb="8">
      <t>トチリヨウ</t>
    </rPh>
    <rPh sb="8" eb="9">
      <t>ガタ</t>
    </rPh>
    <rPh sb="9" eb="11">
      <t>サクモツ</t>
    </rPh>
    <rPh sb="12" eb="14">
      <t>シュシ</t>
    </rPh>
    <rPh sb="14" eb="15">
      <t>ヨウ</t>
    </rPh>
    <rPh sb="16" eb="17">
      <t>ノゾ</t>
    </rPh>
    <rPh sb="20" eb="21">
      <t>カカ</t>
    </rPh>
    <rPh sb="22" eb="24">
      <t>キカイ</t>
    </rPh>
    <rPh sb="25" eb="27">
      <t>シセツ</t>
    </rPh>
    <rPh sb="28" eb="30">
      <t>バアイ</t>
    </rPh>
    <phoneticPr fontId="3"/>
  </si>
  <si>
    <t>平均作業コスト</t>
    <rPh sb="0" eb="2">
      <t>ヘイキン</t>
    </rPh>
    <rPh sb="2" eb="4">
      <t>サギョウ</t>
    </rPh>
    <phoneticPr fontId="3"/>
  </si>
  <si>
    <t>予定面積</t>
    <rPh sb="0" eb="2">
      <t>ヨテイ</t>
    </rPh>
    <rPh sb="2" eb="3">
      <t>メン</t>
    </rPh>
    <rPh sb="3" eb="4">
      <t>セキ</t>
    </rPh>
    <phoneticPr fontId="3"/>
  </si>
  <si>
    <t>④作業委託等</t>
    <rPh sb="1" eb="3">
      <t>サギョウ</t>
    </rPh>
    <rPh sb="3" eb="5">
      <t>イタク</t>
    </rPh>
    <phoneticPr fontId="3"/>
  </si>
  <si>
    <t>作業コスト</t>
    <rPh sb="0" eb="1">
      <t>サク</t>
    </rPh>
    <rPh sb="1" eb="2">
      <t>サギョウ</t>
    </rPh>
    <phoneticPr fontId="3"/>
  </si>
  <si>
    <t>作業コスト</t>
    <rPh sb="0" eb="2">
      <t>サギョウ</t>
    </rPh>
    <phoneticPr fontId="3"/>
  </si>
  <si>
    <t>①-④＋⑤</t>
    <phoneticPr fontId="3"/>
  </si>
  <si>
    <t>③’×ｋ－⑦’</t>
    <phoneticPr fontId="3"/>
  </si>
  <si>
    <t>　　　（土地利用型作物以外に係る機械・施設の場合）</t>
    <rPh sb="4" eb="8">
      <t>トチリヨウ</t>
    </rPh>
    <rPh sb="8" eb="9">
      <t>ガタ</t>
    </rPh>
    <rPh sb="9" eb="11">
      <t>サクモツ</t>
    </rPh>
    <rPh sb="11" eb="13">
      <t>イガイ</t>
    </rPh>
    <rPh sb="14" eb="15">
      <t>カカ</t>
    </rPh>
    <rPh sb="16" eb="18">
      <t>キカイ</t>
    </rPh>
    <rPh sb="19" eb="21">
      <t>シセツ</t>
    </rPh>
    <rPh sb="22" eb="24">
      <t>バアイ</t>
    </rPh>
    <phoneticPr fontId="3"/>
  </si>
  <si>
    <t>②×⑥</t>
    <phoneticPr fontId="3"/>
  </si>
  <si>
    <t>④×②</t>
    <phoneticPr fontId="3"/>
  </si>
  <si>
    <t>③’×ｋ－⑤’</t>
    <phoneticPr fontId="3"/>
  </si>
  <si>
    <t>　a　施設等の導入により、地区における営農技術体系、経営規模等が変化することによる生産コスト節減効果</t>
    <phoneticPr fontId="3"/>
  </si>
  <si>
    <t>　　e　生産コスト節減効果合計</t>
    <rPh sb="4" eb="6">
      <t>セイサン</t>
    </rPh>
    <rPh sb="9" eb="11">
      <t>セツゲン</t>
    </rPh>
    <rPh sb="11" eb="13">
      <t>コウカ</t>
    </rPh>
    <rPh sb="13" eb="15">
      <t>ゴウケイ</t>
    </rPh>
    <phoneticPr fontId="3"/>
  </si>
  <si>
    <t>　　a　生産農産物の品質向上効果</t>
    <rPh sb="4" eb="6">
      <t>セイサン</t>
    </rPh>
    <rPh sb="6" eb="9">
      <t>ノウサンブツ</t>
    </rPh>
    <rPh sb="10" eb="12">
      <t>ヒンシツ</t>
    </rPh>
    <rPh sb="12" eb="14">
      <t>コウジョウ</t>
    </rPh>
    <rPh sb="14" eb="16">
      <t>コウカ</t>
    </rPh>
    <phoneticPr fontId="3"/>
  </si>
  <si>
    <t xml:space="preserve"> ③×⑥</t>
    <phoneticPr fontId="3"/>
  </si>
  <si>
    <t>②の計画単収の具体的な見込み方法</t>
    <rPh sb="2" eb="4">
      <t>ケイカク</t>
    </rPh>
    <rPh sb="4" eb="6">
      <t>タンシュウ</t>
    </rPh>
    <rPh sb="7" eb="9">
      <t>グタイ</t>
    </rPh>
    <rPh sb="9" eb="10">
      <t>テキ</t>
    </rPh>
    <phoneticPr fontId="3"/>
  </si>
  <si>
    <t>⑤の事業実施後の販売単価の具体的な見込み方法</t>
    <rPh sb="2" eb="4">
      <t>ジギョウ</t>
    </rPh>
    <rPh sb="4" eb="6">
      <t>ジッシ</t>
    </rPh>
    <rPh sb="6" eb="7">
      <t>ゴ</t>
    </rPh>
    <rPh sb="8" eb="10">
      <t>ハンバイ</t>
    </rPh>
    <rPh sb="10" eb="12">
      <t>タンカ</t>
    </rPh>
    <phoneticPr fontId="3"/>
  </si>
  <si>
    <t>　a　生産農産物の品質向上効果</t>
    <rPh sb="3" eb="5">
      <t>セイサン</t>
    </rPh>
    <rPh sb="5" eb="8">
      <t>ノウサンブツ</t>
    </rPh>
    <rPh sb="9" eb="11">
      <t>ヒンシツ</t>
    </rPh>
    <rPh sb="11" eb="13">
      <t>コウジョウ</t>
    </rPh>
    <rPh sb="13" eb="15">
      <t>コウカ</t>
    </rPh>
    <phoneticPr fontId="3"/>
  </si>
  <si>
    <t>　　a　施設等の導入による生産力増加効果</t>
    <rPh sb="4" eb="6">
      <t>シセツ</t>
    </rPh>
    <rPh sb="6" eb="7">
      <t>トウ</t>
    </rPh>
    <rPh sb="8" eb="10">
      <t>ドウニュウ</t>
    </rPh>
    <rPh sb="13" eb="16">
      <t>セイサンリョク</t>
    </rPh>
    <rPh sb="16" eb="18">
      <t>ゾウカ</t>
    </rPh>
    <rPh sb="18" eb="20">
      <t>コウカ</t>
    </rPh>
    <phoneticPr fontId="3"/>
  </si>
  <si>
    <t>①×③</t>
    <phoneticPr fontId="3"/>
  </si>
  <si>
    <t>②×④</t>
    <phoneticPr fontId="3"/>
  </si>
  <si>
    <t>　⑩生産コスト節減効果（労働費）との重複</t>
    <phoneticPr fontId="2"/>
  </si>
  <si>
    <t>⑪重複労働時間</t>
    <rPh sb="1" eb="3">
      <t>チョウフク</t>
    </rPh>
    <rPh sb="3" eb="5">
      <t>ロウドウ</t>
    </rPh>
    <phoneticPr fontId="3"/>
  </si>
  <si>
    <t>⑪×⑫</t>
    <phoneticPr fontId="3"/>
  </si>
  <si>
    <t xml:space="preserve"> ⑦×⑧×⑨－⑩</t>
    <phoneticPr fontId="3"/>
  </si>
  <si>
    <t>⑧事業実施前</t>
    <rPh sb="1" eb="3">
      <t>ジギョウ</t>
    </rPh>
    <rPh sb="3" eb="5">
      <t>ジッシ</t>
    </rPh>
    <rPh sb="5" eb="6">
      <t>マエ</t>
    </rPh>
    <phoneticPr fontId="3"/>
  </si>
  <si>
    <t>平均販売単価</t>
    <rPh sb="2" eb="4">
      <t>ハンバイ</t>
    </rPh>
    <rPh sb="4" eb="6">
      <t>タンカ</t>
    </rPh>
    <phoneticPr fontId="3"/>
  </si>
  <si>
    <t>②の計画作付面積の具体的な見込み方法</t>
    <rPh sb="2" eb="4">
      <t>ケイカク</t>
    </rPh>
    <rPh sb="4" eb="6">
      <t>サクツ</t>
    </rPh>
    <rPh sb="6" eb="8">
      <t>メンセキ</t>
    </rPh>
    <rPh sb="9" eb="12">
      <t>グタイテキ</t>
    </rPh>
    <rPh sb="13" eb="15">
      <t>ミコ</t>
    </rPh>
    <phoneticPr fontId="3"/>
  </si>
  <si>
    <t>④の計画単収の具体的な見込み方法</t>
    <rPh sb="2" eb="4">
      <t>ケイカク</t>
    </rPh>
    <rPh sb="4" eb="6">
      <t>タンシュウ</t>
    </rPh>
    <rPh sb="7" eb="10">
      <t>グタイテキ</t>
    </rPh>
    <rPh sb="11" eb="13">
      <t>ミコ</t>
    </rPh>
    <phoneticPr fontId="3"/>
  </si>
  <si>
    <t>⑨の所得率算出の具体的な見込み方法</t>
    <rPh sb="2" eb="5">
      <t>ショトクリツ</t>
    </rPh>
    <rPh sb="5" eb="7">
      <t>サンシュツ</t>
    </rPh>
    <rPh sb="8" eb="11">
      <t>グタイテキ</t>
    </rPh>
    <phoneticPr fontId="3"/>
  </si>
  <si>
    <t>　a　導入施設対象作物及び他作物に係る生産力増加効果</t>
    <rPh sb="3" eb="5">
      <t>ドウニュウ</t>
    </rPh>
    <rPh sb="5" eb="7">
      <t>シセツ</t>
    </rPh>
    <rPh sb="7" eb="9">
      <t>タイショウ</t>
    </rPh>
    <rPh sb="9" eb="11">
      <t>サクモツ</t>
    </rPh>
    <rPh sb="11" eb="12">
      <t>オヨ</t>
    </rPh>
    <rPh sb="13" eb="15">
      <t>タサク</t>
    </rPh>
    <rPh sb="15" eb="16">
      <t>モツ</t>
    </rPh>
    <rPh sb="17" eb="18">
      <t>カカ</t>
    </rPh>
    <rPh sb="19" eb="22">
      <t>セイサンリョク</t>
    </rPh>
    <rPh sb="22" eb="24">
      <t>ゾウカ</t>
    </rPh>
    <rPh sb="24" eb="26">
      <t>コウカ</t>
    </rPh>
    <phoneticPr fontId="3"/>
  </si>
  <si>
    <t>　　a　農業生産を維持する効果</t>
    <rPh sb="4" eb="6">
      <t>ノウギョウ</t>
    </rPh>
    <rPh sb="6" eb="7">
      <t>ショウ</t>
    </rPh>
    <rPh sb="7" eb="8">
      <t>サン</t>
    </rPh>
    <rPh sb="9" eb="11">
      <t>イジ</t>
    </rPh>
    <rPh sb="13" eb="15">
      <t>コウカ</t>
    </rPh>
    <phoneticPr fontId="3"/>
  </si>
  <si>
    <t xml:space="preserve"> ⑨×⑩</t>
    <phoneticPr fontId="3"/>
  </si>
  <si>
    <t>（⑤×⑥×⑦－⑧）</t>
    <phoneticPr fontId="3"/>
  </si>
  <si>
    <t>⑦の所得率算出の具体的な見込み方法</t>
    <rPh sb="2" eb="4">
      <t>ショトク</t>
    </rPh>
    <rPh sb="4" eb="5">
      <t>リツ</t>
    </rPh>
    <rPh sb="5" eb="7">
      <t>サンシュツ</t>
    </rPh>
    <rPh sb="8" eb="11">
      <t>グタイテキ</t>
    </rPh>
    <phoneticPr fontId="3"/>
  </si>
  <si>
    <t>　　b　生産力維持効果計</t>
    <rPh sb="4" eb="7">
      <t>セイサンリョク</t>
    </rPh>
    <rPh sb="7" eb="9">
      <t>イジ</t>
    </rPh>
    <rPh sb="9" eb="11">
      <t>コウカ</t>
    </rPh>
    <rPh sb="11" eb="12">
      <t>ケイ</t>
    </rPh>
    <phoneticPr fontId="3"/>
  </si>
  <si>
    <t>　a　農業生産を維持する効果</t>
    <rPh sb="3" eb="5">
      <t>ノウギョウ</t>
    </rPh>
    <rPh sb="5" eb="6">
      <t>ショウ</t>
    </rPh>
    <rPh sb="6" eb="7">
      <t>サン</t>
    </rPh>
    <rPh sb="8" eb="10">
      <t>イジ</t>
    </rPh>
    <rPh sb="12" eb="14">
      <t>コウカ</t>
    </rPh>
    <phoneticPr fontId="3"/>
  </si>
  <si>
    <t>　　　　　　計</t>
    <rPh sb="6" eb="7">
      <t>ケイ</t>
    </rPh>
    <phoneticPr fontId="3"/>
  </si>
  <si>
    <t>（単位：千円）</t>
    <rPh sb="1" eb="3">
      <t>タンイ</t>
    </rPh>
    <rPh sb="4" eb="6">
      <t>センエン</t>
    </rPh>
    <phoneticPr fontId="2"/>
  </si>
  <si>
    <t>当該効果の内容</t>
    <rPh sb="0" eb="2">
      <t>トウガイ</t>
    </rPh>
    <rPh sb="2" eb="4">
      <t>コウカ</t>
    </rPh>
    <rPh sb="5" eb="7">
      <t>ナイヨウ</t>
    </rPh>
    <phoneticPr fontId="2"/>
  </si>
  <si>
    <t>当該効果が発生する理由及び他効果との重複が無いことの確認</t>
    <rPh sb="0" eb="2">
      <t>トウガイ</t>
    </rPh>
    <rPh sb="2" eb="4">
      <t>コウカ</t>
    </rPh>
    <rPh sb="5" eb="7">
      <t>ハッセイ</t>
    </rPh>
    <rPh sb="9" eb="11">
      <t>リユウ</t>
    </rPh>
    <rPh sb="11" eb="12">
      <t>オヨ</t>
    </rPh>
    <rPh sb="13" eb="14">
      <t>タ</t>
    </rPh>
    <rPh sb="14" eb="16">
      <t>コウカ</t>
    </rPh>
    <rPh sb="18" eb="20">
      <t>チョウフク</t>
    </rPh>
    <rPh sb="21" eb="22">
      <t>ナ</t>
    </rPh>
    <rPh sb="26" eb="28">
      <t>カクニン</t>
    </rPh>
    <phoneticPr fontId="2"/>
  </si>
  <si>
    <t>　　　　その他の効果合計</t>
    <rPh sb="4" eb="7">
      <t>ソノタ</t>
    </rPh>
    <rPh sb="8" eb="10">
      <t>コウカ</t>
    </rPh>
    <rPh sb="10" eb="12">
      <t>ゴウケイ</t>
    </rPh>
    <phoneticPr fontId="2"/>
  </si>
  <si>
    <t xml:space="preserve"> 効果名</t>
    <rPh sb="1" eb="3">
      <t>コウカ</t>
    </rPh>
    <rPh sb="3" eb="4">
      <t>メイ</t>
    </rPh>
    <phoneticPr fontId="2"/>
  </si>
  <si>
    <t>合　計</t>
    <rPh sb="0" eb="3">
      <t>ゴウケイ</t>
    </rPh>
    <phoneticPr fontId="2"/>
  </si>
  <si>
    <t>⑦事業実施後の</t>
    <rPh sb="1" eb="3">
      <t>ジギョウ</t>
    </rPh>
    <rPh sb="3" eb="5">
      <t>ジッシ</t>
    </rPh>
    <rPh sb="5" eb="6">
      <t>ゴ</t>
    </rPh>
    <phoneticPr fontId="3"/>
  </si>
  <si>
    <t>⑤事業実施後の</t>
    <rPh sb="1" eb="3">
      <t>ジギョウ</t>
    </rPh>
    <rPh sb="3" eb="5">
      <t>ジッシ</t>
    </rPh>
    <rPh sb="5" eb="6">
      <t>ゴ</t>
    </rPh>
    <phoneticPr fontId="3"/>
  </si>
  <si>
    <t xml:space="preserve"> 　１の（１）について、効果と費用の比較を次の表に準拠して算出するものとする。</t>
    <phoneticPr fontId="3"/>
  </si>
  <si>
    <t>　　b　導入機械・施設における作業以外の関連作業に係るコスト節減効果</t>
    <rPh sb="4" eb="6">
      <t>ドウニュウ</t>
    </rPh>
    <rPh sb="6" eb="8">
      <t>キカイ</t>
    </rPh>
    <rPh sb="9" eb="11">
      <t>シセツ</t>
    </rPh>
    <rPh sb="15" eb="17">
      <t>サギョウ</t>
    </rPh>
    <rPh sb="17" eb="19">
      <t>イガイ</t>
    </rPh>
    <rPh sb="20" eb="22">
      <t>カンレン</t>
    </rPh>
    <rPh sb="22" eb="24">
      <t>サギョウ</t>
    </rPh>
    <rPh sb="25" eb="26">
      <t>カカ</t>
    </rPh>
    <rPh sb="30" eb="32">
      <t>セツゲン</t>
    </rPh>
    <rPh sb="32" eb="34">
      <t>コウカ</t>
    </rPh>
    <phoneticPr fontId="3"/>
  </si>
  <si>
    <t>　b　導入機械・施設における作業以外の関連作業に係るコスト節減効果</t>
    <phoneticPr fontId="7"/>
  </si>
  <si>
    <t>　　b　品質向上効果合計</t>
    <rPh sb="4" eb="6">
      <t>ヒンシツ</t>
    </rPh>
    <rPh sb="6" eb="8">
      <t>コウジョウ</t>
    </rPh>
    <rPh sb="8" eb="10">
      <t>コウカ</t>
    </rPh>
    <rPh sb="10" eb="12">
      <t>ゴウケイ</t>
    </rPh>
    <phoneticPr fontId="3"/>
  </si>
  <si>
    <t>　　b　生産力増加効果合計</t>
    <rPh sb="4" eb="7">
      <t>セイサンリョク</t>
    </rPh>
    <rPh sb="7" eb="9">
      <t>ゾウカ</t>
    </rPh>
    <rPh sb="9" eb="11">
      <t>コウカ</t>
    </rPh>
    <rPh sb="11" eb="13">
      <t>ゴウケイ</t>
    </rPh>
    <phoneticPr fontId="3"/>
  </si>
  <si>
    <t>　(エ)生産力維持効果</t>
    <rPh sb="4" eb="7">
      <t>セイサンリョク</t>
    </rPh>
    <rPh sb="7" eb="9">
      <t>イジ</t>
    </rPh>
    <rPh sb="9" eb="11">
      <t>コウカ</t>
    </rPh>
    <phoneticPr fontId="3"/>
  </si>
  <si>
    <t>　(オ)その他の効果</t>
    <rPh sb="4" eb="7">
      <t>ソノタ</t>
    </rPh>
    <rPh sb="8" eb="10">
      <t>コウカ</t>
    </rPh>
    <phoneticPr fontId="2"/>
  </si>
  <si>
    <t>　エ　生産力維持効果</t>
    <rPh sb="3" eb="6">
      <t>セイサンリョク</t>
    </rPh>
    <rPh sb="6" eb="8">
      <t>イジ</t>
    </rPh>
    <rPh sb="8" eb="10">
      <t>コウカ</t>
    </rPh>
    <phoneticPr fontId="3"/>
  </si>
  <si>
    <t>　オ　その他効果</t>
    <rPh sb="3" eb="6">
      <t>ソノタ</t>
    </rPh>
    <rPh sb="6" eb="8">
      <t>コウカ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</si>
</sst>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_ "/>
    <numFmt numFmtId="177" formatCode="0.00_ "/>
    <numFmt numFmtId="178" formatCode="#,##0_ "/>
    <numFmt numFmtId="179" formatCode="#,##0.0_ "/>
    <numFmt numFmtId="180" formatCode="0.0_);[Red]\(0.0\)"/>
    <numFmt numFmtId="181" formatCode="#,##0.0_);[Red]\(#,##0.0\)"/>
    <numFmt numFmtId="182" formatCode="#,##0_);[Red]\(#,##0\)"/>
    <numFmt numFmtId="183" formatCode="#,##0.00_ "/>
    <numFmt numFmtId="184" formatCode="0.000_ "/>
    <numFmt numFmtId="185" formatCode="#,##0.000_);[Red]\(#,##0.000\)"/>
    <numFmt numFmtId="186" formatCode="#,##0.00_);[Red]\(#,##0.00\)"/>
    <numFmt numFmtId="187" formatCode="#,##0.000_ "/>
    <numFmt numFmtId="188" formatCode="#,##0.00000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8"/>
      </top>
      <bottom/>
      <diagonal/>
    </border>
    <border>
      <left/>
      <right style="thin">
        <color indexed="64"/>
      </right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medium">
        <color indexed="64"/>
      </right>
      <top style="dashed">
        <color indexed="8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1" fillId="0" borderId="0" xfId="0" applyFont="1" applyFill="1" applyAlignment="1"/>
    <xf numFmtId="0" fontId="4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/>
    <xf numFmtId="177" fontId="1" fillId="0" borderId="8" xfId="0" applyNumberFormat="1" applyFont="1" applyFill="1" applyBorder="1" applyAlignment="1"/>
    <xf numFmtId="177" fontId="1" fillId="0" borderId="9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/>
    <xf numFmtId="177" fontId="1" fillId="0" borderId="11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178" fontId="1" fillId="0" borderId="0" xfId="0" applyNumberFormat="1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179" fontId="1" fillId="0" borderId="19" xfId="0" applyNumberFormat="1" applyFont="1" applyFill="1" applyBorder="1" applyAlignment="1"/>
    <xf numFmtId="180" fontId="1" fillId="0" borderId="20" xfId="0" applyNumberFormat="1" applyFont="1" applyFill="1" applyBorder="1" applyAlignment="1"/>
    <xf numFmtId="181" fontId="1" fillId="0" borderId="21" xfId="0" applyNumberFormat="1" applyFont="1" applyFill="1" applyBorder="1" applyAlignment="1">
      <alignment horizontal="right"/>
    </xf>
    <xf numFmtId="182" fontId="1" fillId="0" borderId="8" xfId="0" applyNumberFormat="1" applyFont="1" applyFill="1" applyBorder="1" applyAlignment="1"/>
    <xf numFmtId="178" fontId="1" fillId="0" borderId="22" xfId="0" applyNumberFormat="1" applyFont="1" applyFill="1" applyBorder="1" applyAlignment="1"/>
    <xf numFmtId="178" fontId="1" fillId="0" borderId="23" xfId="0" applyNumberFormat="1" applyFont="1" applyFill="1" applyBorder="1" applyAlignment="1"/>
    <xf numFmtId="178" fontId="1" fillId="0" borderId="24" xfId="0" applyNumberFormat="1" applyFont="1" applyFill="1" applyBorder="1" applyAlignment="1"/>
    <xf numFmtId="179" fontId="1" fillId="0" borderId="22" xfId="0" applyNumberFormat="1" applyFont="1" applyFill="1" applyBorder="1" applyAlignment="1"/>
    <xf numFmtId="180" fontId="1" fillId="0" borderId="8" xfId="0" applyNumberFormat="1" applyFont="1" applyFill="1" applyBorder="1" applyAlignment="1"/>
    <xf numFmtId="179" fontId="1" fillId="0" borderId="25" xfId="0" applyNumberFormat="1" applyFont="1" applyFill="1" applyBorder="1" applyAlignment="1"/>
    <xf numFmtId="180" fontId="1" fillId="0" borderId="26" xfId="0" applyNumberFormat="1" applyFont="1" applyFill="1" applyBorder="1" applyAlignment="1"/>
    <xf numFmtId="179" fontId="1" fillId="0" borderId="10" xfId="0" applyNumberFormat="1" applyFont="1" applyFill="1" applyBorder="1" applyAlignment="1"/>
    <xf numFmtId="182" fontId="1" fillId="0" borderId="26" xfId="0" applyNumberFormat="1" applyFont="1" applyFill="1" applyBorder="1" applyAlignment="1"/>
    <xf numFmtId="178" fontId="1" fillId="0" borderId="27" xfId="0" applyNumberFormat="1" applyFont="1" applyFill="1" applyBorder="1" applyAlignment="1"/>
    <xf numFmtId="178" fontId="1" fillId="0" borderId="1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178" fontId="1" fillId="0" borderId="30" xfId="0" applyNumberFormat="1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83" fontId="1" fillId="0" borderId="22" xfId="0" applyNumberFormat="1" applyFont="1" applyFill="1" applyBorder="1" applyAlignment="1"/>
    <xf numFmtId="178" fontId="1" fillId="0" borderId="34" xfId="0" applyNumberFormat="1" applyFont="1" applyFill="1" applyBorder="1" applyAlignment="1"/>
    <xf numFmtId="178" fontId="1" fillId="0" borderId="35" xfId="0" applyNumberFormat="1" applyFont="1" applyFill="1" applyBorder="1" applyAlignment="1"/>
    <xf numFmtId="0" fontId="1" fillId="0" borderId="36" xfId="0" applyFont="1" applyFill="1" applyBorder="1" applyAlignment="1"/>
    <xf numFmtId="178" fontId="1" fillId="0" borderId="37" xfId="0" applyNumberFormat="1" applyFont="1" applyFill="1" applyBorder="1" applyAlignment="1"/>
    <xf numFmtId="178" fontId="1" fillId="0" borderId="38" xfId="0" applyNumberFormat="1" applyFont="1" applyFill="1" applyBorder="1" applyAlignment="1"/>
    <xf numFmtId="183" fontId="1" fillId="0" borderId="40" xfId="0" applyNumberFormat="1" applyFont="1" applyFill="1" applyBorder="1" applyAlignment="1"/>
    <xf numFmtId="178" fontId="1" fillId="0" borderId="11" xfId="0" applyNumberFormat="1" applyFont="1" applyFill="1" applyBorder="1" applyAlignment="1"/>
    <xf numFmtId="179" fontId="1" fillId="0" borderId="0" xfId="0" applyNumberFormat="1" applyFont="1" applyFill="1" applyBorder="1" applyAlignment="1"/>
    <xf numFmtId="0" fontId="1" fillId="0" borderId="2" xfId="0" applyFont="1" applyFill="1" applyBorder="1" applyAlignment="1"/>
    <xf numFmtId="0" fontId="1" fillId="0" borderId="42" xfId="0" applyFont="1" applyFill="1" applyBorder="1" applyAlignment="1"/>
    <xf numFmtId="0" fontId="1" fillId="0" borderId="43" xfId="0" applyFont="1" applyFill="1" applyBorder="1" applyAlignment="1"/>
    <xf numFmtId="0" fontId="1" fillId="0" borderId="44" xfId="0" applyFont="1" applyFill="1" applyBorder="1" applyAlignment="1"/>
    <xf numFmtId="0" fontId="1" fillId="0" borderId="14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78" fontId="1" fillId="0" borderId="5" xfId="0" applyNumberFormat="1" applyFont="1" applyFill="1" applyBorder="1" applyAlignment="1"/>
    <xf numFmtId="178" fontId="1" fillId="0" borderId="46" xfId="0" applyNumberFormat="1" applyFont="1" applyFill="1" applyBorder="1" applyAlignment="1"/>
    <xf numFmtId="178" fontId="1" fillId="0" borderId="8" xfId="0" applyNumberFormat="1" applyFont="1" applyFill="1" applyBorder="1" applyAlignment="1"/>
    <xf numFmtId="179" fontId="1" fillId="0" borderId="8" xfId="0" applyNumberFormat="1" applyFont="1" applyFill="1" applyBorder="1" applyAlignment="1"/>
    <xf numFmtId="178" fontId="1" fillId="0" borderId="25" xfId="0" applyNumberFormat="1" applyFont="1" applyFill="1" applyBorder="1" applyAlignment="1"/>
    <xf numFmtId="178" fontId="1" fillId="0" borderId="26" xfId="0" applyNumberFormat="1" applyFont="1" applyFill="1" applyBorder="1" applyAlignment="1"/>
    <xf numFmtId="179" fontId="1" fillId="0" borderId="47" xfId="0" applyNumberFormat="1" applyFont="1" applyFill="1" applyBorder="1" applyAlignment="1"/>
    <xf numFmtId="178" fontId="1" fillId="0" borderId="40" xfId="0" applyNumberFormat="1" applyFont="1" applyFill="1" applyBorder="1" applyAlignment="1"/>
    <xf numFmtId="0" fontId="1" fillId="0" borderId="48" xfId="0" applyFont="1" applyFill="1" applyBorder="1" applyAlignment="1">
      <alignment horizontal="center"/>
    </xf>
    <xf numFmtId="0" fontId="1" fillId="0" borderId="30" xfId="0" applyFont="1" applyFill="1" applyBorder="1" applyAlignment="1"/>
    <xf numFmtId="0" fontId="1" fillId="0" borderId="49" xfId="0" applyFont="1" applyFill="1" applyBorder="1" applyAlignment="1"/>
    <xf numFmtId="0" fontId="1" fillId="0" borderId="50" xfId="0" applyFont="1" applyFill="1" applyBorder="1" applyAlignment="1"/>
    <xf numFmtId="0" fontId="1" fillId="0" borderId="51" xfId="0" applyFont="1" applyFill="1" applyBorder="1" applyAlignment="1"/>
    <xf numFmtId="0" fontId="1" fillId="0" borderId="16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8" xfId="0" applyFont="1" applyFill="1" applyBorder="1" applyAlignment="1"/>
    <xf numFmtId="0" fontId="1" fillId="0" borderId="15" xfId="0" applyFont="1" applyFill="1" applyBorder="1" applyAlignment="1"/>
    <xf numFmtId="0" fontId="1" fillId="0" borderId="45" xfId="0" applyFont="1" applyFill="1" applyBorder="1" applyAlignment="1"/>
    <xf numFmtId="0" fontId="1" fillId="0" borderId="22" xfId="0" applyFont="1" applyFill="1" applyBorder="1" applyAlignment="1"/>
    <xf numFmtId="0" fontId="1" fillId="0" borderId="53" xfId="0" applyFont="1" applyFill="1" applyBorder="1" applyAlignment="1"/>
    <xf numFmtId="0" fontId="1" fillId="0" borderId="54" xfId="0" applyFont="1" applyFill="1" applyBorder="1" applyAlignment="1"/>
    <xf numFmtId="0" fontId="1" fillId="0" borderId="10" xfId="0" applyFont="1" applyFill="1" applyBorder="1" applyAlignment="1"/>
    <xf numFmtId="0" fontId="1" fillId="0" borderId="55" xfId="0" applyFont="1" applyFill="1" applyBorder="1" applyAlignment="1"/>
    <xf numFmtId="0" fontId="1" fillId="0" borderId="56" xfId="0" applyFont="1" applyFill="1" applyBorder="1" applyAlignment="1"/>
    <xf numFmtId="178" fontId="1" fillId="0" borderId="3" xfId="0" applyNumberFormat="1" applyFont="1" applyFill="1" applyBorder="1" applyAlignment="1">
      <alignment horizontal="center"/>
    </xf>
    <xf numFmtId="178" fontId="1" fillId="0" borderId="33" xfId="0" applyNumberFormat="1" applyFont="1" applyFill="1" applyBorder="1" applyAlignment="1">
      <alignment horizontal="center"/>
    </xf>
    <xf numFmtId="178" fontId="1" fillId="0" borderId="57" xfId="0" applyNumberFormat="1" applyFont="1" applyFill="1" applyBorder="1" applyAlignment="1"/>
    <xf numFmtId="0" fontId="1" fillId="0" borderId="58" xfId="0" applyFont="1" applyFill="1" applyBorder="1" applyAlignment="1"/>
    <xf numFmtId="178" fontId="1" fillId="0" borderId="44" xfId="0" applyNumberFormat="1" applyFont="1" applyFill="1" applyBorder="1" applyAlignment="1">
      <alignment horizontal="right"/>
    </xf>
    <xf numFmtId="178" fontId="1" fillId="0" borderId="59" xfId="0" applyNumberFormat="1" applyFont="1" applyFill="1" applyBorder="1" applyAlignment="1"/>
    <xf numFmtId="178" fontId="1" fillId="0" borderId="54" xfId="0" applyNumberFormat="1" applyFont="1" applyFill="1" applyBorder="1" applyAlignment="1">
      <alignment horizontal="right"/>
    </xf>
    <xf numFmtId="178" fontId="1" fillId="0" borderId="60" xfId="0" applyNumberFormat="1" applyFont="1" applyFill="1" applyBorder="1" applyAlignment="1"/>
    <xf numFmtId="178" fontId="1" fillId="0" borderId="21" xfId="0" applyNumberFormat="1" applyFont="1" applyFill="1" applyBorder="1" applyAlignment="1">
      <alignment horizontal="right"/>
    </xf>
    <xf numFmtId="178" fontId="1" fillId="0" borderId="61" xfId="0" applyNumberFormat="1" applyFont="1" applyFill="1" applyBorder="1" applyAlignment="1"/>
    <xf numFmtId="0" fontId="1" fillId="0" borderId="62" xfId="0" applyFont="1" applyFill="1" applyBorder="1" applyAlignment="1"/>
    <xf numFmtId="178" fontId="1" fillId="0" borderId="63" xfId="0" applyNumberFormat="1" applyFont="1" applyFill="1" applyBorder="1" applyAlignment="1"/>
    <xf numFmtId="182" fontId="1" fillId="0" borderId="22" xfId="0" applyNumberFormat="1" applyFont="1" applyFill="1" applyBorder="1" applyAlignment="1"/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/>
    <xf numFmtId="0" fontId="1" fillId="0" borderId="31" xfId="0" applyFont="1" applyFill="1" applyBorder="1" applyAlignment="1"/>
    <xf numFmtId="178" fontId="1" fillId="0" borderId="20" xfId="0" applyNumberFormat="1" applyFont="1" applyFill="1" applyBorder="1" applyAlignment="1"/>
    <xf numFmtId="0" fontId="1" fillId="0" borderId="20" xfId="0" applyFont="1" applyFill="1" applyBorder="1" applyAlignment="1"/>
    <xf numFmtId="0" fontId="1" fillId="0" borderId="0" xfId="0" quotePrefix="1" applyFont="1" applyFill="1" applyAlignment="1"/>
    <xf numFmtId="178" fontId="1" fillId="0" borderId="0" xfId="0" applyNumberFormat="1" applyFont="1" applyFill="1" applyAlignment="1"/>
    <xf numFmtId="178" fontId="1" fillId="0" borderId="7" xfId="0" applyNumberFormat="1" applyFont="1" applyFill="1" applyBorder="1" applyAlignment="1"/>
    <xf numFmtId="178" fontId="1" fillId="0" borderId="53" xfId="0" applyNumberFormat="1" applyFont="1" applyFill="1" applyBorder="1" applyAlignment="1"/>
    <xf numFmtId="178" fontId="1" fillId="0" borderId="65" xfId="0" applyNumberFormat="1" applyFont="1" applyFill="1" applyBorder="1" applyAlignment="1"/>
    <xf numFmtId="0" fontId="1" fillId="0" borderId="5" xfId="0" applyFont="1" applyFill="1" applyBorder="1" applyAlignment="1">
      <alignment horizontal="center" shrinkToFit="1"/>
    </xf>
    <xf numFmtId="0" fontId="1" fillId="0" borderId="26" xfId="0" applyFont="1" applyFill="1" applyBorder="1" applyAlignment="1"/>
    <xf numFmtId="178" fontId="1" fillId="0" borderId="10" xfId="0" applyNumberFormat="1" applyFont="1" applyFill="1" applyBorder="1" applyAlignment="1"/>
    <xf numFmtId="0" fontId="5" fillId="0" borderId="0" xfId="0" applyFont="1" applyFill="1" applyAlignment="1"/>
    <xf numFmtId="0" fontId="1" fillId="0" borderId="66" xfId="0" applyFont="1" applyFill="1" applyBorder="1" applyAlignment="1"/>
    <xf numFmtId="0" fontId="1" fillId="0" borderId="64" xfId="0" applyFont="1" applyFill="1" applyBorder="1" applyAlignment="1"/>
    <xf numFmtId="0" fontId="1" fillId="0" borderId="63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shrinkToFit="1"/>
    </xf>
    <xf numFmtId="178" fontId="1" fillId="0" borderId="66" xfId="0" applyNumberFormat="1" applyFont="1" applyFill="1" applyBorder="1" applyAlignment="1"/>
    <xf numFmtId="178" fontId="1" fillId="0" borderId="54" xfId="0" applyNumberFormat="1" applyFont="1" applyFill="1" applyBorder="1" applyAlignment="1"/>
    <xf numFmtId="184" fontId="1" fillId="0" borderId="0" xfId="0" applyNumberFormat="1" applyFont="1" applyFill="1" applyBorder="1" applyAlignment="1"/>
    <xf numFmtId="178" fontId="1" fillId="0" borderId="47" xfId="0" applyNumberFormat="1" applyFont="1" applyFill="1" applyBorder="1" applyAlignment="1"/>
    <xf numFmtId="178" fontId="1" fillId="0" borderId="67" xfId="0" applyNumberFormat="1" applyFont="1" applyFill="1" applyBorder="1" applyAlignment="1"/>
    <xf numFmtId="0" fontId="1" fillId="0" borderId="68" xfId="0" applyFont="1" applyFill="1" applyBorder="1" applyAlignment="1"/>
    <xf numFmtId="182" fontId="1" fillId="0" borderId="54" xfId="0" applyNumberFormat="1" applyFont="1" applyFill="1" applyBorder="1" applyAlignment="1"/>
    <xf numFmtId="0" fontId="1" fillId="0" borderId="72" xfId="0" applyFont="1" applyFill="1" applyBorder="1" applyAlignment="1"/>
    <xf numFmtId="0" fontId="1" fillId="0" borderId="74" xfId="0" applyFont="1" applyFill="1" applyBorder="1" applyAlignment="1"/>
    <xf numFmtId="182" fontId="1" fillId="0" borderId="14" xfId="0" applyNumberFormat="1" applyFont="1" applyFill="1" applyBorder="1" applyAlignment="1">
      <alignment horizontal="center"/>
    </xf>
    <xf numFmtId="183" fontId="1" fillId="0" borderId="8" xfId="0" applyNumberFormat="1" applyFont="1" applyFill="1" applyBorder="1" applyAlignment="1"/>
    <xf numFmtId="183" fontId="1" fillId="0" borderId="54" xfId="0" applyNumberFormat="1" applyFont="1" applyFill="1" applyBorder="1" applyAlignment="1"/>
    <xf numFmtId="185" fontId="1" fillId="0" borderId="8" xfId="0" applyNumberFormat="1" applyFont="1" applyFill="1" applyBorder="1" applyAlignment="1"/>
    <xf numFmtId="183" fontId="1" fillId="0" borderId="47" xfId="0" applyNumberFormat="1" applyFont="1" applyFill="1" applyBorder="1" applyAlignment="1"/>
    <xf numFmtId="182" fontId="1" fillId="0" borderId="47" xfId="0" applyNumberFormat="1" applyFont="1" applyFill="1" applyBorder="1" applyAlignment="1"/>
    <xf numFmtId="185" fontId="1" fillId="0" borderId="26" xfId="0" applyNumberFormat="1" applyFont="1" applyFill="1" applyBorder="1" applyAlignment="1"/>
    <xf numFmtId="0" fontId="1" fillId="0" borderId="43" xfId="0" applyFont="1" applyFill="1" applyBorder="1" applyAlignment="1">
      <alignment horizontal="center"/>
    </xf>
    <xf numFmtId="186" fontId="1" fillId="0" borderId="8" xfId="0" applyNumberFormat="1" applyFont="1" applyFill="1" applyBorder="1" applyAlignment="1"/>
    <xf numFmtId="186" fontId="1" fillId="0" borderId="26" xfId="0" applyNumberFormat="1" applyFont="1" applyFill="1" applyBorder="1" applyAlignment="1"/>
    <xf numFmtId="182" fontId="1" fillId="0" borderId="60" xfId="0" applyNumberFormat="1" applyFont="1" applyFill="1" applyBorder="1" applyAlignment="1">
      <alignment horizontal="right"/>
    </xf>
    <xf numFmtId="178" fontId="1" fillId="0" borderId="6" xfId="0" applyNumberFormat="1" applyFont="1" applyFill="1" applyBorder="1" applyAlignment="1">
      <alignment horizontal="center" shrinkToFit="1"/>
    </xf>
    <xf numFmtId="0" fontId="1" fillId="0" borderId="15" xfId="0" applyFont="1" applyFill="1" applyBorder="1" applyAlignment="1">
      <alignment horizontal="center" shrinkToFit="1"/>
    </xf>
    <xf numFmtId="179" fontId="1" fillId="0" borderId="44" xfId="0" applyNumberFormat="1" applyFont="1" applyFill="1" applyBorder="1" applyAlignment="1"/>
    <xf numFmtId="179" fontId="1" fillId="0" borderId="42" xfId="0" applyNumberFormat="1" applyFont="1" applyFill="1" applyBorder="1" applyAlignment="1"/>
    <xf numFmtId="178" fontId="1" fillId="0" borderId="76" xfId="0" applyNumberFormat="1" applyFont="1" applyFill="1" applyBorder="1" applyAlignment="1"/>
    <xf numFmtId="178" fontId="1" fillId="0" borderId="33" xfId="0" applyNumberFormat="1" applyFont="1" applyFill="1" applyBorder="1" applyAlignment="1"/>
    <xf numFmtId="0" fontId="1" fillId="0" borderId="11" xfId="0" applyFont="1" applyFill="1" applyBorder="1" applyAlignment="1"/>
    <xf numFmtId="0" fontId="1" fillId="0" borderId="76" xfId="0" applyFont="1" applyFill="1" applyBorder="1" applyAlignment="1"/>
    <xf numFmtId="178" fontId="1" fillId="0" borderId="8" xfId="1" applyNumberFormat="1" applyFont="1" applyFill="1" applyBorder="1" applyAlignment="1"/>
    <xf numFmtId="187" fontId="1" fillId="0" borderId="8" xfId="0" applyNumberFormat="1" applyFont="1" applyFill="1" applyBorder="1" applyAlignment="1"/>
    <xf numFmtId="178" fontId="1" fillId="0" borderId="46" xfId="1" applyNumberFormat="1" applyFont="1" applyFill="1" applyBorder="1" applyAlignment="1"/>
    <xf numFmtId="187" fontId="1" fillId="0" borderId="46" xfId="0" applyNumberFormat="1" applyFont="1" applyFill="1" applyBorder="1" applyAlignment="1"/>
    <xf numFmtId="187" fontId="1" fillId="0" borderId="26" xfId="0" applyNumberFormat="1" applyFont="1" applyFill="1" applyBorder="1" applyAlignment="1"/>
    <xf numFmtId="178" fontId="1" fillId="0" borderId="17" xfId="0" applyNumberFormat="1" applyFont="1" applyFill="1" applyBorder="1" applyAlignment="1"/>
    <xf numFmtId="178" fontId="1" fillId="0" borderId="79" xfId="0" applyNumberFormat="1" applyFont="1" applyFill="1" applyBorder="1" applyAlignment="1"/>
    <xf numFmtId="187" fontId="1" fillId="0" borderId="0" xfId="0" applyNumberFormat="1" applyFont="1" applyFill="1" applyBorder="1" applyAlignment="1"/>
    <xf numFmtId="179" fontId="1" fillId="0" borderId="56" xfId="0" applyNumberFormat="1" applyFont="1" applyFill="1" applyBorder="1" applyAlignment="1"/>
    <xf numFmtId="178" fontId="1" fillId="0" borderId="75" xfId="0" applyNumberFormat="1" applyFont="1" applyFill="1" applyBorder="1" applyAlignment="1"/>
    <xf numFmtId="179" fontId="1" fillId="0" borderId="72" xfId="0" applyNumberFormat="1" applyFont="1" applyFill="1" applyBorder="1" applyAlignment="1"/>
    <xf numFmtId="178" fontId="1" fillId="0" borderId="80" xfId="0" applyNumberFormat="1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21" xfId="0" applyFont="1" applyFill="1" applyBorder="1" applyAlignment="1"/>
    <xf numFmtId="0" fontId="1" fillId="0" borderId="76" xfId="0" applyFont="1" applyFill="1" applyBorder="1" applyAlignment="1">
      <alignment horizontal="center"/>
    </xf>
    <xf numFmtId="182" fontId="1" fillId="0" borderId="21" xfId="0" applyNumberFormat="1" applyFont="1" applyFill="1" applyBorder="1" applyAlignment="1"/>
    <xf numFmtId="182" fontId="1" fillId="0" borderId="0" xfId="0" applyNumberFormat="1" applyFont="1" applyFill="1" applyBorder="1" applyAlignment="1">
      <alignment horizontal="right"/>
    </xf>
    <xf numFmtId="182" fontId="1" fillId="0" borderId="45" xfId="0" applyNumberFormat="1" applyFont="1" applyFill="1" applyBorder="1" applyAlignment="1"/>
    <xf numFmtId="0" fontId="1" fillId="0" borderId="81" xfId="0" applyFont="1" applyFill="1" applyBorder="1" applyAlignment="1"/>
    <xf numFmtId="182" fontId="1" fillId="0" borderId="22" xfId="0" applyNumberFormat="1" applyFont="1" applyFill="1" applyBorder="1" applyAlignment="1">
      <alignment horizontal="right"/>
    </xf>
    <xf numFmtId="182" fontId="1" fillId="0" borderId="82" xfId="0" applyNumberFormat="1" applyFont="1" applyFill="1" applyBorder="1" applyAlignment="1">
      <alignment horizontal="right"/>
    </xf>
    <xf numFmtId="182" fontId="1" fillId="0" borderId="24" xfId="0" applyNumberFormat="1" applyFont="1" applyFill="1" applyBorder="1" applyAlignment="1">
      <alignment horizontal="right"/>
    </xf>
    <xf numFmtId="0" fontId="1" fillId="0" borderId="78" xfId="0" applyFont="1" applyFill="1" applyBorder="1" applyAlignment="1"/>
    <xf numFmtId="182" fontId="1" fillId="0" borderId="46" xfId="0" applyNumberFormat="1" applyFont="1" applyFill="1" applyBorder="1" applyAlignment="1"/>
    <xf numFmtId="182" fontId="1" fillId="0" borderId="60" xfId="0" applyNumberFormat="1" applyFont="1" applyFill="1" applyBorder="1" applyAlignment="1"/>
    <xf numFmtId="0" fontId="1" fillId="0" borderId="66" xfId="0" applyFont="1" applyFill="1" applyBorder="1" applyAlignment="1">
      <alignment horizontal="left"/>
    </xf>
    <xf numFmtId="0" fontId="1" fillId="0" borderId="66" xfId="0" applyFont="1" applyFill="1" applyBorder="1" applyAlignment="1">
      <alignment shrinkToFit="1"/>
    </xf>
    <xf numFmtId="0" fontId="1" fillId="0" borderId="60" xfId="0" applyFont="1" applyFill="1" applyBorder="1" applyAlignment="1">
      <alignment shrinkToFit="1"/>
    </xf>
    <xf numFmtId="0" fontId="1" fillId="0" borderId="59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" fillId="0" borderId="75" xfId="0" applyFont="1" applyFill="1" applyBorder="1" applyAlignment="1"/>
    <xf numFmtId="0" fontId="1" fillId="0" borderId="74" xfId="0" applyFont="1" applyFill="1" applyBorder="1" applyAlignment="1">
      <alignment horizontal="right" vertical="top"/>
    </xf>
    <xf numFmtId="0" fontId="1" fillId="0" borderId="74" xfId="0" applyFont="1" applyFill="1" applyBorder="1" applyAlignment="1">
      <alignment horizontal="center"/>
    </xf>
    <xf numFmtId="0" fontId="1" fillId="0" borderId="70" xfId="0" applyFont="1" applyFill="1" applyBorder="1" applyAlignment="1"/>
    <xf numFmtId="0" fontId="1" fillId="0" borderId="83" xfId="0" applyFont="1" applyFill="1" applyBorder="1" applyAlignment="1"/>
    <xf numFmtId="0" fontId="1" fillId="0" borderId="84" xfId="0" applyFont="1" applyFill="1" applyBorder="1" applyAlignment="1"/>
    <xf numFmtId="0" fontId="1" fillId="0" borderId="85" xfId="0" applyFont="1" applyFill="1" applyBorder="1" applyAlignment="1">
      <alignment horizontal="right" vertical="top"/>
    </xf>
    <xf numFmtId="0" fontId="1" fillId="0" borderId="85" xfId="0" applyFont="1" applyFill="1" applyBorder="1" applyAlignment="1">
      <alignment horizontal="center"/>
    </xf>
    <xf numFmtId="0" fontId="1" fillId="0" borderId="85" xfId="0" applyFont="1" applyFill="1" applyBorder="1" applyAlignment="1"/>
    <xf numFmtId="0" fontId="1" fillId="0" borderId="86" xfId="0" applyFont="1" applyFill="1" applyBorder="1" applyAlignment="1"/>
    <xf numFmtId="0" fontId="1" fillId="0" borderId="0" xfId="0" applyFont="1" applyFill="1" applyBorder="1" applyAlignment="1">
      <alignment horizontal="right" vertical="top"/>
    </xf>
    <xf numFmtId="178" fontId="1" fillId="0" borderId="74" xfId="0" applyNumberFormat="1" applyFont="1" applyFill="1" applyBorder="1" applyAlignment="1">
      <alignment horizontal="right"/>
    </xf>
    <xf numFmtId="0" fontId="1" fillId="0" borderId="71" xfId="0" applyFont="1" applyFill="1" applyBorder="1" applyAlignment="1"/>
    <xf numFmtId="0" fontId="1" fillId="0" borderId="87" xfId="0" applyFont="1" applyFill="1" applyBorder="1" applyAlignment="1"/>
    <xf numFmtId="0" fontId="1" fillId="0" borderId="88" xfId="0" applyFont="1" applyFill="1" applyBorder="1" applyAlignment="1"/>
    <xf numFmtId="0" fontId="1" fillId="0" borderId="89" xfId="0" applyFont="1" applyFill="1" applyBorder="1" applyAlignment="1">
      <alignment horizontal="right"/>
    </xf>
    <xf numFmtId="0" fontId="1" fillId="0" borderId="89" xfId="0" applyFont="1" applyFill="1" applyBorder="1" applyAlignment="1"/>
    <xf numFmtId="0" fontId="1" fillId="0" borderId="90" xfId="0" applyFont="1" applyFill="1" applyBorder="1" applyAlignment="1"/>
    <xf numFmtId="0" fontId="1" fillId="0" borderId="0" xfId="0" quotePrefix="1" applyFont="1" applyFill="1" applyBorder="1" applyAlignment="1"/>
    <xf numFmtId="0" fontId="1" fillId="0" borderId="80" xfId="0" applyFont="1" applyFill="1" applyBorder="1" applyAlignment="1"/>
    <xf numFmtId="0" fontId="1" fillId="0" borderId="74" xfId="0" applyFont="1" applyFill="1" applyBorder="1" applyAlignment="1">
      <alignment horizontal="right"/>
    </xf>
    <xf numFmtId="179" fontId="1" fillId="0" borderId="0" xfId="0" applyNumberFormat="1" applyFont="1" applyFill="1" applyBorder="1" applyAlignment="1">
      <alignment horizontal="right"/>
    </xf>
    <xf numFmtId="188" fontId="1" fillId="0" borderId="66" xfId="0" applyNumberFormat="1" applyFont="1" applyFill="1" applyBorder="1" applyAlignment="1">
      <alignment horizontal="right"/>
    </xf>
    <xf numFmtId="0" fontId="1" fillId="0" borderId="91" xfId="0" applyFont="1" applyFill="1" applyBorder="1" applyAlignment="1"/>
    <xf numFmtId="178" fontId="1" fillId="0" borderId="66" xfId="0" applyNumberFormat="1" applyFont="1" applyFill="1" applyBorder="1" applyAlignment="1">
      <alignment horizontal="right"/>
    </xf>
    <xf numFmtId="0" fontId="1" fillId="0" borderId="72" xfId="0" applyFont="1" applyFill="1" applyBorder="1" applyAlignment="1">
      <alignment horizontal="right"/>
    </xf>
    <xf numFmtId="183" fontId="1" fillId="0" borderId="72" xfId="0" applyNumberFormat="1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shrinkToFit="1"/>
    </xf>
    <xf numFmtId="0" fontId="1" fillId="0" borderId="13" xfId="0" applyFont="1" applyFill="1" applyBorder="1" applyAlignment="1">
      <alignment horizontal="center" shrinkToFit="1"/>
    </xf>
    <xf numFmtId="0" fontId="5" fillId="0" borderId="0" xfId="0" applyFont="1" applyFill="1" applyBorder="1" applyAlignment="1"/>
    <xf numFmtId="178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/>
    </xf>
    <xf numFmtId="176" fontId="1" fillId="0" borderId="60" xfId="0" applyNumberFormat="1" applyFont="1" applyFill="1" applyBorder="1" applyAlignment="1"/>
    <xf numFmtId="179" fontId="1" fillId="0" borderId="64" xfId="0" applyNumberFormat="1" applyFont="1" applyFill="1" applyBorder="1" applyAlignment="1">
      <alignment horizontal="right"/>
    </xf>
    <xf numFmtId="38" fontId="1" fillId="0" borderId="11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79" fontId="1" fillId="0" borderId="0" xfId="0" applyNumberFormat="1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68" xfId="0" applyFont="1" applyFill="1" applyBorder="1" applyAlignment="1">
      <alignment vertical="top" wrapText="1"/>
    </xf>
    <xf numFmtId="0" fontId="1" fillId="0" borderId="72" xfId="0" applyFont="1" applyFill="1" applyBorder="1" applyAlignment="1">
      <alignment vertical="top" wrapText="1"/>
    </xf>
    <xf numFmtId="0" fontId="1" fillId="0" borderId="56" xfId="0" applyFont="1" applyFill="1" applyBorder="1" applyAlignment="1">
      <alignment vertical="top" wrapText="1"/>
    </xf>
    <xf numFmtId="0" fontId="1" fillId="0" borderId="77" xfId="0" applyFont="1" applyFill="1" applyBorder="1" applyAlignment="1">
      <alignment vertical="top" wrapText="1"/>
    </xf>
    <xf numFmtId="0" fontId="1" fillId="0" borderId="80" xfId="0" applyFont="1" applyFill="1" applyBorder="1" applyAlignment="1">
      <alignment vertical="top" wrapText="1"/>
    </xf>
    <xf numFmtId="38" fontId="1" fillId="0" borderId="59" xfId="1" applyFont="1" applyFill="1" applyBorder="1" applyAlignment="1"/>
    <xf numFmtId="38" fontId="1" fillId="0" borderId="60" xfId="1" applyFont="1" applyFill="1" applyBorder="1" applyAlignment="1"/>
    <xf numFmtId="0" fontId="1" fillId="0" borderId="41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68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left" vertical="top" wrapText="1"/>
    </xf>
    <xf numFmtId="178" fontId="1" fillId="0" borderId="43" xfId="0" applyNumberFormat="1" applyFont="1" applyFill="1" applyBorder="1" applyAlignment="1">
      <alignment horizontal="left" vertical="top" wrapText="1"/>
    </xf>
    <xf numFmtId="178" fontId="1" fillId="0" borderId="69" xfId="0" applyNumberFormat="1" applyFont="1" applyFill="1" applyBorder="1" applyAlignment="1">
      <alignment horizontal="left" vertical="top" wrapText="1"/>
    </xf>
    <xf numFmtId="178" fontId="1" fillId="0" borderId="77" xfId="0" applyNumberFormat="1" applyFont="1" applyFill="1" applyBorder="1" applyAlignment="1">
      <alignment horizontal="left" vertical="top" wrapText="1"/>
    </xf>
    <xf numFmtId="178" fontId="1" fillId="0" borderId="72" xfId="0" applyNumberFormat="1" applyFont="1" applyFill="1" applyBorder="1" applyAlignment="1">
      <alignment horizontal="left" vertical="top" wrapText="1"/>
    </xf>
    <xf numFmtId="178" fontId="1" fillId="0" borderId="80" xfId="0" applyNumberFormat="1" applyFont="1" applyFill="1" applyBorder="1" applyAlignment="1">
      <alignment horizontal="left" vertical="top" wrapText="1"/>
    </xf>
    <xf numFmtId="0" fontId="1" fillId="0" borderId="92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179" fontId="1" fillId="0" borderId="2" xfId="0" applyNumberFormat="1" applyFont="1" applyFill="1" applyBorder="1" applyAlignment="1">
      <alignment horizontal="center" vertical="top" wrapText="1"/>
    </xf>
    <xf numFmtId="179" fontId="1" fillId="0" borderId="43" xfId="0" applyNumberFormat="1" applyFont="1" applyFill="1" applyBorder="1" applyAlignment="1">
      <alignment horizontal="center" vertical="top" wrapText="1"/>
    </xf>
    <xf numFmtId="179" fontId="1" fillId="0" borderId="69" xfId="0" applyNumberFormat="1" applyFont="1" applyFill="1" applyBorder="1" applyAlignment="1">
      <alignment horizontal="center" vertical="top" wrapText="1"/>
    </xf>
    <xf numFmtId="179" fontId="1" fillId="0" borderId="77" xfId="0" applyNumberFormat="1" applyFont="1" applyFill="1" applyBorder="1" applyAlignment="1">
      <alignment horizontal="center" vertical="top" wrapText="1"/>
    </xf>
    <xf numFmtId="179" fontId="1" fillId="0" borderId="72" xfId="0" applyNumberFormat="1" applyFont="1" applyFill="1" applyBorder="1" applyAlignment="1">
      <alignment horizontal="center" vertical="top" wrapText="1"/>
    </xf>
    <xf numFmtId="179" fontId="1" fillId="0" borderId="8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179" fontId="1" fillId="0" borderId="2" xfId="0" applyNumberFormat="1" applyFont="1" applyFill="1" applyBorder="1" applyAlignment="1">
      <alignment horizontal="left" vertical="top" wrapText="1"/>
    </xf>
    <xf numFmtId="179" fontId="1" fillId="0" borderId="43" xfId="0" applyNumberFormat="1" applyFont="1" applyFill="1" applyBorder="1" applyAlignment="1">
      <alignment horizontal="left" vertical="top" wrapText="1"/>
    </xf>
    <xf numFmtId="179" fontId="1" fillId="0" borderId="69" xfId="0" applyNumberFormat="1" applyFont="1" applyFill="1" applyBorder="1" applyAlignment="1">
      <alignment horizontal="left" vertical="top" wrapText="1"/>
    </xf>
    <xf numFmtId="179" fontId="1" fillId="0" borderId="77" xfId="0" applyNumberFormat="1" applyFont="1" applyFill="1" applyBorder="1" applyAlignment="1">
      <alignment horizontal="left" vertical="top" wrapText="1"/>
    </xf>
    <xf numFmtId="179" fontId="1" fillId="0" borderId="72" xfId="0" applyNumberFormat="1" applyFont="1" applyFill="1" applyBorder="1" applyAlignment="1">
      <alignment horizontal="left" vertical="top" wrapText="1"/>
    </xf>
    <xf numFmtId="179" fontId="1" fillId="0" borderId="80" xfId="0" applyNumberFormat="1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5" fillId="0" borderId="2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78" fontId="1" fillId="0" borderId="19" xfId="0" applyNumberFormat="1" applyFont="1" applyFill="1" applyBorder="1" applyAlignment="1">
      <alignment horizontal="left" vertical="center" wrapText="1"/>
    </xf>
    <xf numFmtId="178" fontId="1" fillId="0" borderId="21" xfId="0" applyNumberFormat="1" applyFont="1" applyFill="1" applyBorder="1" applyAlignment="1">
      <alignment horizontal="left" vertical="center" wrapText="1"/>
    </xf>
    <xf numFmtId="178" fontId="1" fillId="0" borderId="5" xfId="0" applyNumberFormat="1" applyFont="1" applyFill="1" applyBorder="1" applyAlignment="1">
      <alignment horizontal="left" vertical="center" wrapText="1"/>
    </xf>
    <xf numFmtId="178" fontId="1" fillId="0" borderId="45" xfId="0" applyNumberFormat="1" applyFont="1" applyFill="1" applyBorder="1" applyAlignment="1">
      <alignment horizontal="left" vertical="center" wrapText="1"/>
    </xf>
    <xf numFmtId="178" fontId="1" fillId="0" borderId="77" xfId="0" applyNumberFormat="1" applyFont="1" applyFill="1" applyBorder="1" applyAlignment="1">
      <alignment horizontal="left" vertical="center" wrapText="1"/>
    </xf>
    <xf numFmtId="178" fontId="1" fillId="0" borderId="56" xfId="0" applyNumberFormat="1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/>
    </xf>
    <xf numFmtId="0" fontId="1" fillId="0" borderId="56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182" fontId="1" fillId="0" borderId="61" xfId="0" applyNumberFormat="1" applyFont="1" applyFill="1" applyBorder="1" applyAlignment="1">
      <alignment horizontal="center"/>
    </xf>
    <xf numFmtId="182" fontId="1" fillId="0" borderId="6" xfId="0" applyNumberFormat="1" applyFont="1" applyFill="1" applyBorder="1" applyAlignment="1">
      <alignment horizontal="center"/>
    </xf>
    <xf numFmtId="182" fontId="1" fillId="0" borderId="33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73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8"/>
  <sheetViews>
    <sheetView tabSelected="1" view="pageBreakPreview" zoomScaleNormal="100" zoomScaleSheetLayoutView="100" workbookViewId="0"/>
  </sheetViews>
  <sheetFormatPr defaultRowHeight="12" x14ac:dyDescent="0.15"/>
  <cols>
    <col min="1" max="1" width="2.125" style="1" customWidth="1"/>
    <col min="2" max="10" width="16.75" style="1" customWidth="1"/>
    <col min="11" max="15" width="15.75" style="1" customWidth="1"/>
    <col min="16" max="17" width="12.75" style="1" customWidth="1"/>
    <col min="18" max="16384" width="9" style="1"/>
  </cols>
  <sheetData>
    <row r="1" spans="1:11" ht="14.25" x14ac:dyDescent="0.15">
      <c r="A1" s="1" t="s">
        <v>0</v>
      </c>
      <c r="B1" s="2"/>
    </row>
    <row r="2" spans="1:11" x14ac:dyDescent="0.15">
      <c r="B2" s="1" t="s">
        <v>284</v>
      </c>
    </row>
    <row r="4" spans="1:11" x14ac:dyDescent="0.15">
      <c r="B4" s="1" t="s">
        <v>1</v>
      </c>
    </row>
    <row r="5" spans="1:11" x14ac:dyDescent="0.15">
      <c r="B5" s="1" t="s">
        <v>2</v>
      </c>
    </row>
    <row r="6" spans="1:11" ht="12.75" thickBot="1" x14ac:dyDescent="0.2">
      <c r="B6" s="1" t="s">
        <v>3</v>
      </c>
    </row>
    <row r="7" spans="1:11" x14ac:dyDescent="0.15">
      <c r="B7" s="3"/>
      <c r="C7" s="4" t="s">
        <v>4</v>
      </c>
      <c r="D7" s="4" t="s">
        <v>5</v>
      </c>
      <c r="E7" s="5" t="s">
        <v>225</v>
      </c>
    </row>
    <row r="8" spans="1:11" x14ac:dyDescent="0.15">
      <c r="B8" s="6" t="s">
        <v>6</v>
      </c>
      <c r="C8" s="7" t="s">
        <v>7</v>
      </c>
      <c r="D8" s="7" t="s">
        <v>8</v>
      </c>
      <c r="E8" s="207" t="s">
        <v>226</v>
      </c>
    </row>
    <row r="9" spans="1:11" x14ac:dyDescent="0.15">
      <c r="B9" s="9"/>
      <c r="C9" s="208" t="s">
        <v>231</v>
      </c>
      <c r="D9" s="208" t="s">
        <v>231</v>
      </c>
      <c r="E9" s="47" t="s">
        <v>230</v>
      </c>
    </row>
    <row r="10" spans="1:11" x14ac:dyDescent="0.15">
      <c r="B10" s="12"/>
      <c r="C10" s="13"/>
      <c r="D10" s="13"/>
      <c r="E10" s="14" t="str">
        <f>IF(C10=0,"-",D10/C10)</f>
        <v>-</v>
      </c>
    </row>
    <row r="11" spans="1:11" x14ac:dyDescent="0.15">
      <c r="B11" s="12"/>
      <c r="C11" s="13"/>
      <c r="D11" s="13"/>
      <c r="E11" s="14" t="str">
        <f>IF(C11=0,"-",D11/C11)</f>
        <v>-</v>
      </c>
    </row>
    <row r="12" spans="1:11" ht="12.75" thickBot="1" x14ac:dyDescent="0.2">
      <c r="B12" s="103" t="s">
        <v>91</v>
      </c>
      <c r="C12" s="15">
        <f>SUM(C10:C11)</f>
        <v>0</v>
      </c>
      <c r="D12" s="15">
        <f>SUM(D10:D11)</f>
        <v>0</v>
      </c>
      <c r="E12" s="16" t="str">
        <f>IF(C12=0,"-",D12/C12)</f>
        <v>-</v>
      </c>
    </row>
    <row r="13" spans="1:11" x14ac:dyDescent="0.15">
      <c r="B13" s="17"/>
      <c r="C13" s="17"/>
      <c r="D13" s="17"/>
      <c r="E13" s="17"/>
    </row>
    <row r="14" spans="1:11" x14ac:dyDescent="0.15">
      <c r="B14" s="1" t="s">
        <v>227</v>
      </c>
    </row>
    <row r="15" spans="1:11" ht="12.75" thickBot="1" x14ac:dyDescent="0.2">
      <c r="B15" s="1" t="s">
        <v>9</v>
      </c>
      <c r="C15" s="18"/>
    </row>
    <row r="16" spans="1:11" x14ac:dyDescent="0.15">
      <c r="B16" s="3" t="s">
        <v>10</v>
      </c>
      <c r="C16" s="4" t="s">
        <v>11</v>
      </c>
      <c r="D16" s="19" t="s">
        <v>12</v>
      </c>
      <c r="E16" s="19" t="s">
        <v>13</v>
      </c>
      <c r="F16" s="19" t="s">
        <v>14</v>
      </c>
      <c r="G16" s="4" t="s">
        <v>15</v>
      </c>
      <c r="H16" s="20" t="s">
        <v>16</v>
      </c>
      <c r="I16" s="5" t="s">
        <v>17</v>
      </c>
      <c r="J16" s="21"/>
      <c r="K16" s="17"/>
    </row>
    <row r="17" spans="2:13" x14ac:dyDescent="0.15">
      <c r="B17" s="6" t="s">
        <v>18</v>
      </c>
      <c r="C17" s="7" t="s">
        <v>19</v>
      </c>
      <c r="D17" s="22"/>
      <c r="E17" s="22" t="s">
        <v>20</v>
      </c>
      <c r="F17" s="22"/>
      <c r="G17" s="7" t="s">
        <v>21</v>
      </c>
      <c r="H17" s="23" t="s">
        <v>22</v>
      </c>
      <c r="I17" s="8" t="s">
        <v>23</v>
      </c>
      <c r="J17" s="17"/>
      <c r="K17" s="17"/>
    </row>
    <row r="18" spans="2:13" x14ac:dyDescent="0.15">
      <c r="B18" s="6" t="s">
        <v>24</v>
      </c>
      <c r="C18" s="7" t="s">
        <v>25</v>
      </c>
      <c r="D18" s="22"/>
      <c r="E18" s="22" t="s">
        <v>159</v>
      </c>
      <c r="F18" s="22"/>
      <c r="G18" s="7" t="s">
        <v>228</v>
      </c>
      <c r="H18" s="23"/>
      <c r="I18" s="8" t="s">
        <v>229</v>
      </c>
      <c r="J18" s="17"/>
      <c r="K18" s="17"/>
    </row>
    <row r="19" spans="2:13" x14ac:dyDescent="0.15">
      <c r="B19" s="24"/>
      <c r="C19" s="7" t="s">
        <v>222</v>
      </c>
      <c r="D19" s="121" t="s">
        <v>223</v>
      </c>
      <c r="E19" s="64" t="s">
        <v>232</v>
      </c>
      <c r="F19" s="64" t="s">
        <v>224</v>
      </c>
      <c r="G19" s="80" t="s">
        <v>90</v>
      </c>
      <c r="H19" s="46" t="s">
        <v>90</v>
      </c>
      <c r="I19" s="47" t="s">
        <v>77</v>
      </c>
      <c r="J19" s="17"/>
      <c r="K19" s="17"/>
    </row>
    <row r="20" spans="2:13" x14ac:dyDescent="0.15">
      <c r="B20" s="26"/>
      <c r="C20" s="27"/>
      <c r="D20" s="28"/>
      <c r="E20" s="29">
        <f>C20*D20*10</f>
        <v>0</v>
      </c>
      <c r="F20" s="30"/>
      <c r="G20" s="31">
        <f>(E20*F20)/1000</f>
        <v>0</v>
      </c>
      <c r="H20" s="32" t="s">
        <v>26</v>
      </c>
      <c r="I20" s="33"/>
      <c r="J20" s="17"/>
      <c r="K20" s="17"/>
    </row>
    <row r="21" spans="2:13" x14ac:dyDescent="0.15">
      <c r="B21" s="12"/>
      <c r="C21" s="34">
        <v>0</v>
      </c>
      <c r="D21" s="35"/>
      <c r="E21" s="29">
        <f>C21*D21*10</f>
        <v>0</v>
      </c>
      <c r="F21" s="30"/>
      <c r="G21" s="31">
        <f>(E21*F21)/1000</f>
        <v>0</v>
      </c>
      <c r="H21" s="32"/>
      <c r="I21" s="33"/>
      <c r="J21" s="17"/>
      <c r="K21" s="17"/>
    </row>
    <row r="22" spans="2:13" ht="12.75" thickBot="1" x14ac:dyDescent="0.2">
      <c r="B22" s="103" t="s">
        <v>91</v>
      </c>
      <c r="C22" s="36"/>
      <c r="D22" s="37"/>
      <c r="E22" s="38">
        <f>SUM(E20:E21)</f>
        <v>0</v>
      </c>
      <c r="F22" s="39"/>
      <c r="G22" s="38">
        <f>SUM(G20:G21)</f>
        <v>0</v>
      </c>
      <c r="H22" s="40"/>
      <c r="I22" s="41">
        <f>IF(E12="-",-H22,(G22+H27)*E12-H22)</f>
        <v>0</v>
      </c>
      <c r="J22" s="17"/>
      <c r="K22" s="17"/>
    </row>
    <row r="23" spans="2:13" ht="12.75" thickBot="1" x14ac:dyDescent="0.2">
      <c r="B23" s="17"/>
      <c r="E23" s="1" t="s">
        <v>27</v>
      </c>
    </row>
    <row r="24" spans="2:13" x14ac:dyDescent="0.15">
      <c r="H24" s="42" t="s">
        <v>28</v>
      </c>
    </row>
    <row r="25" spans="2:13" x14ac:dyDescent="0.15">
      <c r="H25" s="43" t="s">
        <v>29</v>
      </c>
    </row>
    <row r="26" spans="2:13" x14ac:dyDescent="0.15">
      <c r="H26" s="43" t="s">
        <v>30</v>
      </c>
    </row>
    <row r="27" spans="2:13" ht="12.75" thickBot="1" x14ac:dyDescent="0.2">
      <c r="H27" s="44"/>
    </row>
    <row r="28" spans="2:13" x14ac:dyDescent="0.15">
      <c r="H28" s="18"/>
    </row>
    <row r="29" spans="2:13" ht="12.75" thickBot="1" x14ac:dyDescent="0.2">
      <c r="B29" s="1" t="s">
        <v>31</v>
      </c>
      <c r="K29" s="17"/>
      <c r="L29" s="17"/>
      <c r="M29" s="17"/>
    </row>
    <row r="30" spans="2:13" x14ac:dyDescent="0.15">
      <c r="B30" s="3" t="s">
        <v>10</v>
      </c>
      <c r="C30" s="4" t="s">
        <v>11</v>
      </c>
      <c r="D30" s="19" t="s">
        <v>32</v>
      </c>
      <c r="E30" s="4" t="s">
        <v>13</v>
      </c>
      <c r="F30" s="20" t="s">
        <v>33</v>
      </c>
      <c r="G30" s="5" t="s">
        <v>34</v>
      </c>
      <c r="I30" s="17"/>
      <c r="J30" s="17"/>
      <c r="K30" s="18"/>
    </row>
    <row r="31" spans="2:13" x14ac:dyDescent="0.15">
      <c r="B31" s="6" t="s">
        <v>18</v>
      </c>
      <c r="C31" s="7" t="s">
        <v>35</v>
      </c>
      <c r="D31" s="22" t="s">
        <v>36</v>
      </c>
      <c r="E31" s="7" t="s">
        <v>37</v>
      </c>
      <c r="F31" s="23" t="s">
        <v>38</v>
      </c>
      <c r="G31" s="8"/>
      <c r="I31" s="17"/>
      <c r="J31" s="17"/>
      <c r="K31" s="18"/>
    </row>
    <row r="32" spans="2:13" x14ac:dyDescent="0.15">
      <c r="B32" s="6" t="s">
        <v>24</v>
      </c>
      <c r="C32" s="7" t="s">
        <v>39</v>
      </c>
      <c r="D32" s="22"/>
      <c r="E32" s="7" t="s">
        <v>159</v>
      </c>
      <c r="F32" s="23" t="s">
        <v>40</v>
      </c>
      <c r="G32" s="209" t="s">
        <v>233</v>
      </c>
      <c r="I32" s="17"/>
      <c r="J32" s="17"/>
      <c r="K32" s="18"/>
    </row>
    <row r="33" spans="2:11" x14ac:dyDescent="0.15">
      <c r="B33" s="45"/>
      <c r="C33" s="22" t="s">
        <v>41</v>
      </c>
      <c r="D33" s="22" t="s">
        <v>42</v>
      </c>
      <c r="E33" s="7" t="s">
        <v>43</v>
      </c>
      <c r="F33" s="46" t="s">
        <v>44</v>
      </c>
      <c r="G33" s="47" t="s">
        <v>45</v>
      </c>
      <c r="I33" s="17"/>
      <c r="J33" s="17"/>
      <c r="K33" s="17"/>
    </row>
    <row r="34" spans="2:11" x14ac:dyDescent="0.15">
      <c r="B34" s="26"/>
      <c r="C34" s="27"/>
      <c r="D34" s="35">
        <v>1</v>
      </c>
      <c r="E34" s="48">
        <f>C34*D34*10/1000</f>
        <v>0</v>
      </c>
      <c r="F34" s="49"/>
      <c r="G34" s="50"/>
    </row>
    <row r="35" spans="2:11" x14ac:dyDescent="0.15">
      <c r="B35" s="51"/>
      <c r="C35" s="34"/>
      <c r="D35" s="35"/>
      <c r="E35" s="48">
        <f>C35*D35*10/1000</f>
        <v>0</v>
      </c>
      <c r="F35" s="52"/>
      <c r="G35" s="53"/>
    </row>
    <row r="36" spans="2:11" ht="12.75" thickBot="1" x14ac:dyDescent="0.2">
      <c r="B36" s="103" t="s">
        <v>91</v>
      </c>
      <c r="C36" s="36"/>
      <c r="D36" s="37"/>
      <c r="E36" s="54">
        <f>SUM(E34:E35)</f>
        <v>0</v>
      </c>
      <c r="F36" s="40"/>
      <c r="G36" s="55">
        <f>IF(E12="-",-F36,(E36+F41)*E12-F36)</f>
        <v>0</v>
      </c>
    </row>
    <row r="37" spans="2:11" ht="12.75" thickBot="1" x14ac:dyDescent="0.2">
      <c r="C37" s="56"/>
      <c r="D37" s="56"/>
      <c r="E37" s="1" t="s">
        <v>46</v>
      </c>
    </row>
    <row r="38" spans="2:11" x14ac:dyDescent="0.15">
      <c r="C38" s="56"/>
      <c r="D38" s="17"/>
      <c r="F38" s="42" t="s">
        <v>47</v>
      </c>
    </row>
    <row r="39" spans="2:11" x14ac:dyDescent="0.15">
      <c r="F39" s="43" t="s">
        <v>48</v>
      </c>
    </row>
    <row r="40" spans="2:11" x14ac:dyDescent="0.15">
      <c r="F40" s="43" t="s">
        <v>49</v>
      </c>
    </row>
    <row r="41" spans="2:11" ht="12.75" thickBot="1" x14ac:dyDescent="0.2">
      <c r="F41" s="44"/>
    </row>
    <row r="43" spans="2:11" ht="12.75" thickBot="1" x14ac:dyDescent="0.2">
      <c r="B43" s="1" t="s">
        <v>50</v>
      </c>
    </row>
    <row r="44" spans="2:11" x14ac:dyDescent="0.15">
      <c r="B44" s="3" t="s">
        <v>10</v>
      </c>
      <c r="C44" s="57" t="s">
        <v>51</v>
      </c>
      <c r="D44" s="58"/>
      <c r="E44" s="58"/>
      <c r="F44" s="59"/>
      <c r="G44" s="60"/>
      <c r="H44" s="19" t="s">
        <v>52</v>
      </c>
      <c r="I44" s="4" t="s">
        <v>13</v>
      </c>
      <c r="J44" s="20" t="s">
        <v>53</v>
      </c>
      <c r="K44" s="5" t="s">
        <v>17</v>
      </c>
    </row>
    <row r="45" spans="2:11" x14ac:dyDescent="0.15">
      <c r="B45" s="6" t="s">
        <v>18</v>
      </c>
      <c r="C45" s="61"/>
      <c r="D45" s="62" t="s">
        <v>54</v>
      </c>
      <c r="E45" s="62" t="s">
        <v>55</v>
      </c>
      <c r="F45" s="62" t="s">
        <v>56</v>
      </c>
      <c r="G45" s="63" t="s">
        <v>57</v>
      </c>
      <c r="H45" s="22" t="s">
        <v>58</v>
      </c>
      <c r="I45" s="7" t="s">
        <v>59</v>
      </c>
      <c r="J45" s="23" t="s">
        <v>60</v>
      </c>
      <c r="K45" s="11"/>
    </row>
    <row r="46" spans="2:11" x14ac:dyDescent="0.15">
      <c r="B46" s="6" t="s">
        <v>24</v>
      </c>
      <c r="C46" s="61"/>
      <c r="D46" s="22"/>
      <c r="E46" s="22"/>
      <c r="F46" s="22"/>
      <c r="G46" s="63"/>
      <c r="H46" s="22" t="s">
        <v>61</v>
      </c>
      <c r="I46" s="7" t="s">
        <v>159</v>
      </c>
      <c r="J46" s="23" t="s">
        <v>23</v>
      </c>
      <c r="K46" s="209" t="s">
        <v>233</v>
      </c>
    </row>
    <row r="47" spans="2:11" x14ac:dyDescent="0.15">
      <c r="B47" s="105"/>
      <c r="C47" s="64" t="s">
        <v>41</v>
      </c>
      <c r="D47" s="64" t="s">
        <v>41</v>
      </c>
      <c r="E47" s="64" t="s">
        <v>62</v>
      </c>
      <c r="F47" s="64" t="s">
        <v>62</v>
      </c>
      <c r="G47" s="64" t="s">
        <v>62</v>
      </c>
      <c r="H47" s="22" t="s">
        <v>63</v>
      </c>
      <c r="I47" s="7" t="s">
        <v>64</v>
      </c>
      <c r="J47" s="46" t="s">
        <v>65</v>
      </c>
      <c r="K47" s="47" t="s">
        <v>70</v>
      </c>
    </row>
    <row r="48" spans="2:11" x14ac:dyDescent="0.15">
      <c r="B48" s="26"/>
      <c r="C48" s="65">
        <f>SUM(D48:G48)</f>
        <v>0</v>
      </c>
      <c r="D48" s="66"/>
      <c r="E48" s="66"/>
      <c r="F48" s="67"/>
      <c r="G48" s="66"/>
      <c r="H48" s="68"/>
      <c r="I48" s="31">
        <f>C48*H48*10/1000</f>
        <v>0</v>
      </c>
      <c r="J48" s="32"/>
      <c r="K48" s="33"/>
    </row>
    <row r="49" spans="2:17" x14ac:dyDescent="0.15">
      <c r="B49" s="51"/>
      <c r="C49" s="67">
        <f>SUM(D49:G49)</f>
        <v>0</v>
      </c>
      <c r="D49" s="67"/>
      <c r="E49" s="67"/>
      <c r="F49" s="67"/>
      <c r="G49" s="67"/>
      <c r="H49" s="68"/>
      <c r="I49" s="31">
        <f>C49*H49*10/1000</f>
        <v>0</v>
      </c>
      <c r="J49" s="32"/>
      <c r="K49" s="33"/>
    </row>
    <row r="50" spans="2:17" ht="12.75" thickBot="1" x14ac:dyDescent="0.2">
      <c r="B50" s="103" t="s">
        <v>91</v>
      </c>
      <c r="C50" s="69"/>
      <c r="D50" s="69"/>
      <c r="E50" s="69"/>
      <c r="F50" s="69"/>
      <c r="G50" s="70"/>
      <c r="H50" s="71">
        <f>SUM(H48:H49)</f>
        <v>0</v>
      </c>
      <c r="I50" s="72">
        <f>SUM(I48:I49)</f>
        <v>0</v>
      </c>
      <c r="J50" s="40"/>
      <c r="K50" s="55">
        <f>IF(E12="-",-J50,(I50+J55)*E12-J50)</f>
        <v>0</v>
      </c>
    </row>
    <row r="51" spans="2:17" ht="12.75" thickBot="1" x14ac:dyDescent="0.2">
      <c r="B51" s="17"/>
      <c r="C51" s="56"/>
      <c r="D51" s="56"/>
      <c r="E51" s="56"/>
      <c r="F51" s="56"/>
      <c r="G51" s="56"/>
      <c r="H51" s="56"/>
      <c r="I51" s="1" t="s">
        <v>66</v>
      </c>
      <c r="J51" s="18"/>
    </row>
    <row r="52" spans="2:17" x14ac:dyDescent="0.15">
      <c r="C52" s="56"/>
      <c r="D52" s="56"/>
      <c r="E52" s="56"/>
      <c r="F52" s="56"/>
      <c r="G52" s="56"/>
      <c r="H52" s="56"/>
      <c r="J52" s="42" t="s">
        <v>67</v>
      </c>
    </row>
    <row r="53" spans="2:17" x14ac:dyDescent="0.15">
      <c r="C53" s="56"/>
      <c r="D53" s="56"/>
      <c r="E53" s="56"/>
      <c r="F53" s="56"/>
      <c r="G53" s="56"/>
      <c r="H53" s="56"/>
      <c r="J53" s="43" t="s">
        <v>68</v>
      </c>
    </row>
    <row r="54" spans="2:17" x14ac:dyDescent="0.15">
      <c r="C54" s="56"/>
      <c r="D54" s="56"/>
      <c r="E54" s="56"/>
      <c r="F54" s="56"/>
      <c r="G54" s="56"/>
      <c r="H54" s="56"/>
      <c r="J54" s="73" t="s">
        <v>69</v>
      </c>
    </row>
    <row r="55" spans="2:17" ht="12.75" thickBot="1" x14ac:dyDescent="0.2">
      <c r="C55" s="56"/>
      <c r="D55" s="56"/>
      <c r="E55" s="56"/>
      <c r="F55" s="56"/>
      <c r="G55" s="56"/>
      <c r="H55" s="56"/>
      <c r="J55" s="74"/>
    </row>
    <row r="56" spans="2:17" x14ac:dyDescent="0.15">
      <c r="B56" s="17"/>
      <c r="C56" s="56"/>
      <c r="D56" s="56"/>
      <c r="E56" s="56"/>
      <c r="F56" s="56"/>
      <c r="G56" s="56"/>
      <c r="H56" s="56"/>
      <c r="I56" s="18"/>
      <c r="J56" s="18"/>
    </row>
    <row r="57" spans="2:17" ht="12.75" thickBot="1" x14ac:dyDescent="0.2">
      <c r="B57" s="1" t="s">
        <v>71</v>
      </c>
      <c r="C57" s="18"/>
      <c r="D57" s="18"/>
      <c r="E57" s="18"/>
      <c r="F57" s="18"/>
      <c r="G57" s="18"/>
      <c r="H57" s="18"/>
      <c r="I57" s="18"/>
      <c r="J57" s="18"/>
      <c r="K57" s="17"/>
      <c r="L57" s="18"/>
    </row>
    <row r="58" spans="2:17" x14ac:dyDescent="0.15">
      <c r="B58" s="3" t="s">
        <v>10</v>
      </c>
      <c r="C58" s="75" t="s">
        <v>72</v>
      </c>
      <c r="D58" s="76"/>
      <c r="E58" s="58"/>
      <c r="F58" s="58"/>
      <c r="G58" s="77" t="s">
        <v>73</v>
      </c>
      <c r="H58" s="58"/>
      <c r="I58" s="58"/>
      <c r="J58" s="60"/>
      <c r="K58" s="90" t="s">
        <v>79</v>
      </c>
      <c r="L58" s="18"/>
      <c r="M58" s="18"/>
      <c r="N58" s="18"/>
      <c r="O58" s="18"/>
      <c r="P58" s="17"/>
      <c r="Q58" s="18"/>
    </row>
    <row r="59" spans="2:17" x14ac:dyDescent="0.15">
      <c r="B59" s="6" t="s">
        <v>18</v>
      </c>
      <c r="C59" s="63"/>
      <c r="D59" s="62" t="s">
        <v>74</v>
      </c>
      <c r="E59" s="62" t="s">
        <v>75</v>
      </c>
      <c r="F59" s="221" t="s">
        <v>76</v>
      </c>
      <c r="G59" s="23"/>
      <c r="H59" s="63" t="s">
        <v>74</v>
      </c>
      <c r="I59" s="22" t="s">
        <v>75</v>
      </c>
      <c r="J59" s="22" t="s">
        <v>76</v>
      </c>
      <c r="K59" s="142" t="s">
        <v>234</v>
      </c>
      <c r="L59" s="18"/>
      <c r="M59" s="18"/>
      <c r="N59" s="18"/>
      <c r="O59" s="18"/>
      <c r="P59" s="17"/>
      <c r="Q59" s="18"/>
    </row>
    <row r="60" spans="2:17" x14ac:dyDescent="0.15">
      <c r="B60" s="78" t="s">
        <v>24</v>
      </c>
      <c r="C60" s="79" t="s">
        <v>77</v>
      </c>
      <c r="D60" s="64" t="s">
        <v>77</v>
      </c>
      <c r="E60" s="64" t="s">
        <v>77</v>
      </c>
      <c r="F60" s="80" t="s">
        <v>77</v>
      </c>
      <c r="G60" s="46" t="s">
        <v>77</v>
      </c>
      <c r="H60" s="79" t="s">
        <v>77</v>
      </c>
      <c r="I60" s="64" t="s">
        <v>77</v>
      </c>
      <c r="J60" s="64" t="s">
        <v>77</v>
      </c>
      <c r="K60" s="91" t="s">
        <v>77</v>
      </c>
      <c r="L60" s="18"/>
      <c r="M60" s="18"/>
      <c r="N60" s="18"/>
      <c r="O60" s="18"/>
      <c r="P60" s="17"/>
      <c r="Q60" s="18"/>
    </row>
    <row r="61" spans="2:17" x14ac:dyDescent="0.15">
      <c r="B61" s="9"/>
      <c r="C61" s="81">
        <f>SUM(D61:F61)</f>
        <v>0</v>
      </c>
      <c r="D61" s="61"/>
      <c r="E61" s="61"/>
      <c r="F61" s="10"/>
      <c r="G61" s="82">
        <f>SUM(H61:J61)</f>
        <v>0</v>
      </c>
      <c r="H61" s="83"/>
      <c r="I61" s="61"/>
      <c r="J61" s="61"/>
      <c r="K61" s="33"/>
      <c r="L61" s="18"/>
      <c r="M61" s="18"/>
      <c r="N61" s="18"/>
      <c r="O61" s="18"/>
      <c r="P61" s="17"/>
      <c r="Q61" s="18"/>
    </row>
    <row r="62" spans="2:17" x14ac:dyDescent="0.15">
      <c r="B62" s="12"/>
      <c r="C62" s="81">
        <f>SUM(D62:F62)</f>
        <v>0</v>
      </c>
      <c r="D62" s="81"/>
      <c r="E62" s="81"/>
      <c r="F62" s="84"/>
      <c r="G62" s="85">
        <f>SUM(H62:J62)</f>
        <v>0</v>
      </c>
      <c r="H62" s="86"/>
      <c r="I62" s="81"/>
      <c r="J62" s="81"/>
      <c r="K62" s="33"/>
      <c r="L62" s="18"/>
      <c r="M62" s="18"/>
      <c r="N62" s="18"/>
      <c r="O62" s="18"/>
      <c r="P62" s="17"/>
      <c r="Q62" s="18"/>
    </row>
    <row r="63" spans="2:17" ht="12.75" thickBot="1" x14ac:dyDescent="0.2">
      <c r="B63" s="103" t="s">
        <v>91</v>
      </c>
      <c r="C63" s="87">
        <f t="shared" ref="C63:J63" si="0">SUM(C61:C62)</f>
        <v>0</v>
      </c>
      <c r="D63" s="87">
        <f t="shared" si="0"/>
        <v>0</v>
      </c>
      <c r="E63" s="87">
        <f t="shared" si="0"/>
        <v>0</v>
      </c>
      <c r="F63" s="87">
        <f t="shared" si="0"/>
        <v>0</v>
      </c>
      <c r="G63" s="88">
        <f t="shared" si="0"/>
        <v>0</v>
      </c>
      <c r="H63" s="89">
        <f t="shared" si="0"/>
        <v>0</v>
      </c>
      <c r="I63" s="89">
        <f t="shared" si="0"/>
        <v>0</v>
      </c>
      <c r="J63" s="89">
        <f t="shared" si="0"/>
        <v>0</v>
      </c>
      <c r="K63" s="92">
        <f>IF(E12="-",-G63,(C63+F68)*E12-G63)</f>
        <v>0</v>
      </c>
      <c r="L63" s="18"/>
      <c r="M63" s="18"/>
      <c r="N63" s="18"/>
      <c r="O63" s="18"/>
      <c r="P63" s="17"/>
      <c r="Q63" s="18"/>
    </row>
    <row r="64" spans="2:17" ht="12.75" thickBot="1" x14ac:dyDescent="0.2">
      <c r="C64" s="18"/>
      <c r="D64" s="18"/>
      <c r="E64" s="18"/>
      <c r="F64" s="18"/>
      <c r="G64" s="18"/>
      <c r="H64" s="18"/>
      <c r="I64" s="18"/>
      <c r="J64" s="18"/>
      <c r="K64" s="17"/>
      <c r="L64" s="18"/>
    </row>
    <row r="65" spans="2:14" x14ac:dyDescent="0.15">
      <c r="C65" s="18"/>
      <c r="D65" s="18"/>
      <c r="E65" s="18"/>
      <c r="F65" s="42" t="s">
        <v>78</v>
      </c>
      <c r="G65" s="18"/>
      <c r="H65" s="18"/>
      <c r="I65" s="18"/>
      <c r="K65" s="17"/>
      <c r="L65" s="18"/>
    </row>
    <row r="66" spans="2:14" x14ac:dyDescent="0.15">
      <c r="C66" s="18"/>
      <c r="D66" s="18"/>
      <c r="E66" s="18"/>
      <c r="F66" s="43" t="s">
        <v>80</v>
      </c>
      <c r="G66" s="18"/>
      <c r="H66" s="18"/>
      <c r="I66" s="18"/>
      <c r="K66" s="17"/>
      <c r="L66" s="18"/>
    </row>
    <row r="67" spans="2:14" x14ac:dyDescent="0.15">
      <c r="C67" s="18"/>
      <c r="D67" s="18"/>
      <c r="E67" s="18"/>
      <c r="F67" s="73" t="s">
        <v>77</v>
      </c>
      <c r="G67" s="18"/>
      <c r="H67" s="18"/>
      <c r="I67" s="18"/>
      <c r="K67" s="17"/>
      <c r="L67" s="18"/>
    </row>
    <row r="68" spans="2:14" ht="12.75" thickBot="1" x14ac:dyDescent="0.2">
      <c r="C68" s="18"/>
      <c r="D68" s="18"/>
      <c r="E68" s="18"/>
      <c r="F68" s="74"/>
      <c r="G68" s="18"/>
      <c r="H68" s="18"/>
      <c r="I68" s="18"/>
      <c r="K68" s="17"/>
      <c r="L68" s="18"/>
    </row>
    <row r="69" spans="2:14" x14ac:dyDescent="0.15">
      <c r="C69" s="18"/>
      <c r="D69" s="18"/>
      <c r="E69" s="18"/>
      <c r="F69" s="18"/>
      <c r="G69" s="18"/>
      <c r="H69" s="18"/>
      <c r="I69" s="18"/>
      <c r="K69" s="17"/>
      <c r="L69" s="18"/>
    </row>
    <row r="70" spans="2:14" x14ac:dyDescent="0.15">
      <c r="C70" s="18"/>
      <c r="D70" s="18"/>
      <c r="E70" s="18"/>
      <c r="F70" s="18"/>
      <c r="G70" s="18"/>
      <c r="H70" s="18"/>
      <c r="I70" s="18"/>
      <c r="K70" s="17"/>
      <c r="L70" s="18"/>
    </row>
    <row r="71" spans="2:14" x14ac:dyDescent="0.15">
      <c r="C71" s="18"/>
      <c r="D71" s="18"/>
      <c r="E71" s="18"/>
      <c r="F71" s="18"/>
      <c r="G71" s="18"/>
      <c r="H71" s="18"/>
      <c r="I71" s="18"/>
      <c r="J71" s="18"/>
      <c r="K71" s="17"/>
      <c r="L71" s="18"/>
    </row>
    <row r="72" spans="2:14" ht="12.75" thickBot="1" x14ac:dyDescent="0.2">
      <c r="B72" s="1" t="s">
        <v>81</v>
      </c>
      <c r="D72" s="1" t="s">
        <v>82</v>
      </c>
      <c r="N72" s="18"/>
    </row>
    <row r="73" spans="2:14" x14ac:dyDescent="0.15">
      <c r="B73" s="93" t="s">
        <v>83</v>
      </c>
      <c r="C73" s="94"/>
      <c r="D73" s="95">
        <f>I22</f>
        <v>0</v>
      </c>
      <c r="E73" s="17"/>
      <c r="F73" s="18"/>
      <c r="N73" s="18"/>
    </row>
    <row r="74" spans="2:14" x14ac:dyDescent="0.15">
      <c r="B74" s="51" t="s">
        <v>84</v>
      </c>
      <c r="C74" s="96"/>
      <c r="D74" s="97">
        <f>G36</f>
        <v>0</v>
      </c>
      <c r="E74" s="17"/>
      <c r="F74" s="18"/>
      <c r="N74" s="18"/>
    </row>
    <row r="75" spans="2:14" x14ac:dyDescent="0.15">
      <c r="B75" s="51" t="s">
        <v>85</v>
      </c>
      <c r="C75" s="96"/>
      <c r="D75" s="97">
        <f>K50</f>
        <v>0</v>
      </c>
      <c r="E75" s="17"/>
      <c r="F75" s="18"/>
      <c r="N75" s="18"/>
    </row>
    <row r="76" spans="2:14" x14ac:dyDescent="0.15">
      <c r="B76" s="51" t="s">
        <v>86</v>
      </c>
      <c r="C76" s="98"/>
      <c r="D76" s="99">
        <f>K63</f>
        <v>0</v>
      </c>
      <c r="E76" s="17"/>
      <c r="F76" s="18"/>
      <c r="N76" s="18"/>
    </row>
    <row r="77" spans="2:14" ht="12.75" thickBot="1" x14ac:dyDescent="0.2">
      <c r="B77" s="100" t="s">
        <v>87</v>
      </c>
      <c r="C77" s="101"/>
      <c r="D77" s="55">
        <f>SUM(D73:D76)</f>
        <v>0</v>
      </c>
      <c r="E77" s="17"/>
      <c r="F77" s="18"/>
      <c r="N77" s="18"/>
    </row>
    <row r="78" spans="2:14" x14ac:dyDescent="0.15">
      <c r="N78" s="18"/>
    </row>
    <row r="79" spans="2:14" ht="12.75" thickBot="1" x14ac:dyDescent="0.2">
      <c r="B79" s="1" t="s">
        <v>285</v>
      </c>
    </row>
    <row r="80" spans="2:14" ht="14.25" customHeight="1" thickBot="1" x14ac:dyDescent="0.2">
      <c r="B80" s="222" t="s">
        <v>236</v>
      </c>
      <c r="C80" s="240"/>
      <c r="D80" s="241"/>
      <c r="E80" s="241"/>
      <c r="F80" s="241"/>
      <c r="G80" s="242"/>
    </row>
    <row r="81" spans="2:10" x14ac:dyDescent="0.15">
      <c r="C81" s="17"/>
      <c r="D81" s="17"/>
      <c r="E81" s="17"/>
      <c r="I81" s="108"/>
    </row>
    <row r="82" spans="2:10" ht="12.75" thickBot="1" x14ac:dyDescent="0.2">
      <c r="B82" s="1" t="s">
        <v>237</v>
      </c>
    </row>
    <row r="83" spans="2:10" x14ac:dyDescent="0.15">
      <c r="B83" s="220" t="s">
        <v>93</v>
      </c>
      <c r="C83" s="19" t="s">
        <v>4</v>
      </c>
      <c r="D83" s="19" t="s">
        <v>94</v>
      </c>
      <c r="E83" s="4" t="s">
        <v>95</v>
      </c>
      <c r="F83" s="19" t="s">
        <v>240</v>
      </c>
      <c r="G83" s="19" t="s">
        <v>96</v>
      </c>
      <c r="H83" s="210" t="s">
        <v>97</v>
      </c>
      <c r="I83" s="19" t="s">
        <v>282</v>
      </c>
      <c r="J83" s="5" t="s">
        <v>17</v>
      </c>
    </row>
    <row r="84" spans="2:10" x14ac:dyDescent="0.15">
      <c r="B84" s="6" t="s">
        <v>24</v>
      </c>
      <c r="C84" s="22" t="s">
        <v>98</v>
      </c>
      <c r="D84" s="22" t="s">
        <v>238</v>
      </c>
      <c r="E84" s="7" t="s">
        <v>241</v>
      </c>
      <c r="F84" s="22" t="s">
        <v>239</v>
      </c>
      <c r="G84" s="22" t="s">
        <v>99</v>
      </c>
      <c r="H84" s="143" t="s">
        <v>100</v>
      </c>
      <c r="I84" s="22" t="s">
        <v>242</v>
      </c>
      <c r="J84" s="8" t="s">
        <v>23</v>
      </c>
    </row>
    <row r="85" spans="2:10" x14ac:dyDescent="0.15">
      <c r="B85" s="45"/>
      <c r="C85" s="22" t="s">
        <v>101</v>
      </c>
      <c r="D85" s="22"/>
      <c r="E85" s="7" t="s">
        <v>159</v>
      </c>
      <c r="F85" s="22"/>
      <c r="G85" s="22"/>
      <c r="H85" s="23" t="s">
        <v>243</v>
      </c>
      <c r="I85" s="22" t="s">
        <v>246</v>
      </c>
      <c r="J85" s="8" t="s">
        <v>244</v>
      </c>
    </row>
    <row r="86" spans="2:10" x14ac:dyDescent="0.15">
      <c r="B86" s="45"/>
      <c r="C86" s="64" t="s">
        <v>92</v>
      </c>
      <c r="D86" s="64" t="s">
        <v>41</v>
      </c>
      <c r="E86" s="80" t="s">
        <v>77</v>
      </c>
      <c r="F86" s="64" t="s">
        <v>102</v>
      </c>
      <c r="G86" s="64" t="s">
        <v>102</v>
      </c>
      <c r="H86" s="46" t="s">
        <v>103</v>
      </c>
      <c r="I86" s="64" t="s">
        <v>77</v>
      </c>
      <c r="J86" s="47" t="s">
        <v>77</v>
      </c>
    </row>
    <row r="87" spans="2:10" s="109" customFormat="1" x14ac:dyDescent="0.15">
      <c r="B87" s="110" t="s">
        <v>104</v>
      </c>
      <c r="C87" s="67"/>
      <c r="D87" s="67"/>
      <c r="E87" s="34">
        <f>C87*10*D87/1000</f>
        <v>0</v>
      </c>
      <c r="F87" s="67"/>
      <c r="G87" s="67"/>
      <c r="H87" s="111">
        <f>+C87-F87+G87</f>
        <v>0</v>
      </c>
      <c r="I87" s="67">
        <f>D87*10*H87/1000</f>
        <v>0</v>
      </c>
      <c r="J87" s="33"/>
    </row>
    <row r="88" spans="2:10" s="109" customFormat="1" x14ac:dyDescent="0.15">
      <c r="B88" s="110" t="s">
        <v>105</v>
      </c>
      <c r="C88" s="67"/>
      <c r="D88" s="67"/>
      <c r="E88" s="34">
        <f>C88*10*D88/1000</f>
        <v>0</v>
      </c>
      <c r="F88" s="67"/>
      <c r="G88" s="67"/>
      <c r="H88" s="111">
        <f>+C88-F88+G88</f>
        <v>0</v>
      </c>
      <c r="I88" s="67">
        <f>D88*10*H88/1000</f>
        <v>0</v>
      </c>
      <c r="J88" s="33"/>
    </row>
    <row r="89" spans="2:10" s="109" customFormat="1" x14ac:dyDescent="0.15">
      <c r="B89" s="110" t="s">
        <v>106</v>
      </c>
      <c r="C89" s="67"/>
      <c r="D89" s="67"/>
      <c r="E89" s="34">
        <f>C89*10*D89/1000</f>
        <v>0</v>
      </c>
      <c r="F89" s="67"/>
      <c r="G89" s="67"/>
      <c r="H89" s="111">
        <f>+C89-F89+G89</f>
        <v>0</v>
      </c>
      <c r="I89" s="67">
        <f>D89*10*H89/1000</f>
        <v>0</v>
      </c>
      <c r="J89" s="33"/>
    </row>
    <row r="90" spans="2:10" s="109" customFormat="1" x14ac:dyDescent="0.15">
      <c r="B90" s="110" t="s">
        <v>107</v>
      </c>
      <c r="C90" s="67"/>
      <c r="D90" s="67"/>
      <c r="E90" s="34">
        <f>C90*10*D90/1000</f>
        <v>0</v>
      </c>
      <c r="F90" s="67"/>
      <c r="G90" s="67"/>
      <c r="H90" s="111">
        <f>+C90-F90+G90</f>
        <v>0</v>
      </c>
      <c r="I90" s="67">
        <f>D90*10*H90/1000</f>
        <v>0</v>
      </c>
      <c r="J90" s="33"/>
    </row>
    <row r="91" spans="2:10" s="109" customFormat="1" ht="12.75" thickBot="1" x14ac:dyDescent="0.2">
      <c r="B91" s="103" t="s">
        <v>91</v>
      </c>
      <c r="C91" s="70"/>
      <c r="D91" s="70"/>
      <c r="E91" s="72">
        <f>SUM(E87:E90)</f>
        <v>0</v>
      </c>
      <c r="F91" s="72">
        <f>SUM(F87:F90)</f>
        <v>0</v>
      </c>
      <c r="G91" s="72">
        <f>SUM(G87:G90)</f>
        <v>0</v>
      </c>
      <c r="H91" s="112"/>
      <c r="I91" s="72">
        <f>SUM(I87:I90)</f>
        <v>0</v>
      </c>
      <c r="J91" s="55">
        <f>IF(E12="-",-I91,E91*E12-I91)</f>
        <v>0</v>
      </c>
    </row>
    <row r="92" spans="2:10" x14ac:dyDescent="0.15">
      <c r="E92" s="116" t="s">
        <v>108</v>
      </c>
      <c r="F92" s="116"/>
      <c r="G92" s="116"/>
      <c r="H92" s="116"/>
      <c r="I92" s="211" t="s">
        <v>109</v>
      </c>
    </row>
    <row r="93" spans="2:10" x14ac:dyDescent="0.15">
      <c r="I93" s="17"/>
    </row>
    <row r="94" spans="2:10" ht="12.75" thickBot="1" x14ac:dyDescent="0.2">
      <c r="B94" s="1" t="s">
        <v>245</v>
      </c>
      <c r="C94" s="17"/>
      <c r="D94" s="17"/>
    </row>
    <row r="95" spans="2:10" x14ac:dyDescent="0.15">
      <c r="B95" s="220" t="s">
        <v>93</v>
      </c>
      <c r="C95" s="19" t="s">
        <v>4</v>
      </c>
      <c r="D95" s="19" t="s">
        <v>94</v>
      </c>
      <c r="E95" s="4" t="s">
        <v>95</v>
      </c>
      <c r="F95" s="20" t="s">
        <v>110</v>
      </c>
      <c r="G95" s="19" t="s">
        <v>283</v>
      </c>
      <c r="H95" s="5" t="s">
        <v>17</v>
      </c>
      <c r="I95" s="21"/>
      <c r="J95" s="17"/>
    </row>
    <row r="96" spans="2:10" x14ac:dyDescent="0.15">
      <c r="B96" s="6" t="s">
        <v>24</v>
      </c>
      <c r="C96" s="22" t="s">
        <v>98</v>
      </c>
      <c r="D96" s="22" t="s">
        <v>238</v>
      </c>
      <c r="E96" s="113" t="s">
        <v>242</v>
      </c>
      <c r="F96" s="23" t="s">
        <v>112</v>
      </c>
      <c r="G96" s="22" t="s">
        <v>242</v>
      </c>
      <c r="H96" s="8"/>
      <c r="I96" s="17"/>
      <c r="J96" s="17"/>
    </row>
    <row r="97" spans="2:14" x14ac:dyDescent="0.15">
      <c r="B97" s="45"/>
      <c r="C97" s="22" t="s">
        <v>101</v>
      </c>
      <c r="D97" s="22"/>
      <c r="E97" s="7" t="s">
        <v>159</v>
      </c>
      <c r="F97" s="23" t="s">
        <v>113</v>
      </c>
      <c r="G97" s="22" t="s">
        <v>247</v>
      </c>
      <c r="H97" s="8" t="s">
        <v>248</v>
      </c>
      <c r="I97" s="17"/>
      <c r="J97" s="17"/>
    </row>
    <row r="98" spans="2:14" x14ac:dyDescent="0.15">
      <c r="B98" s="45"/>
      <c r="C98" s="64" t="s">
        <v>114</v>
      </c>
      <c r="D98" s="64" t="s">
        <v>41</v>
      </c>
      <c r="E98" s="80" t="s">
        <v>90</v>
      </c>
      <c r="F98" s="46" t="s">
        <v>115</v>
      </c>
      <c r="G98" s="64" t="s">
        <v>77</v>
      </c>
      <c r="H98" s="47" t="s">
        <v>77</v>
      </c>
      <c r="I98" s="17"/>
      <c r="J98" s="17"/>
    </row>
    <row r="99" spans="2:14" x14ac:dyDescent="0.15">
      <c r="B99" s="12" t="s">
        <v>104</v>
      </c>
      <c r="C99" s="81"/>
      <c r="D99" s="67"/>
      <c r="E99" s="34">
        <f>C99*10*D99/1000</f>
        <v>0</v>
      </c>
      <c r="F99" s="111"/>
      <c r="G99" s="67">
        <f>F99*D99*10/1000</f>
        <v>0</v>
      </c>
      <c r="H99" s="33"/>
      <c r="I99" s="17"/>
      <c r="J99" s="17"/>
    </row>
    <row r="100" spans="2:14" x14ac:dyDescent="0.15">
      <c r="B100" s="12" t="s">
        <v>105</v>
      </c>
      <c r="C100" s="81"/>
      <c r="D100" s="67"/>
      <c r="E100" s="34">
        <f>C100*10*D100/1000</f>
        <v>0</v>
      </c>
      <c r="F100" s="111"/>
      <c r="G100" s="67">
        <f>F100*D100*10/1000</f>
        <v>0</v>
      </c>
      <c r="H100" s="33"/>
      <c r="I100" s="17"/>
      <c r="J100" s="17"/>
    </row>
    <row r="101" spans="2:14" x14ac:dyDescent="0.15">
      <c r="B101" s="12" t="s">
        <v>106</v>
      </c>
      <c r="C101" s="81"/>
      <c r="D101" s="67"/>
      <c r="E101" s="34">
        <f>C101*10*D101/1000</f>
        <v>0</v>
      </c>
      <c r="F101" s="111"/>
      <c r="G101" s="67">
        <f>F101*D101*10/1000</f>
        <v>0</v>
      </c>
      <c r="H101" s="33"/>
      <c r="I101" s="17"/>
      <c r="J101" s="17"/>
    </row>
    <row r="102" spans="2:14" x14ac:dyDescent="0.15">
      <c r="B102" s="12" t="s">
        <v>107</v>
      </c>
      <c r="C102" s="81"/>
      <c r="D102" s="67"/>
      <c r="E102" s="34">
        <f>C102*10*D102/1000</f>
        <v>0</v>
      </c>
      <c r="F102" s="111"/>
      <c r="G102" s="67">
        <f>F102*D102*10/1000</f>
        <v>0</v>
      </c>
      <c r="H102" s="33"/>
      <c r="I102" s="17"/>
      <c r="J102" s="17"/>
    </row>
    <row r="103" spans="2:14" ht="12.75" thickBot="1" x14ac:dyDescent="0.2">
      <c r="B103" s="103" t="s">
        <v>91</v>
      </c>
      <c r="C103" s="114"/>
      <c r="D103" s="70"/>
      <c r="E103" s="72">
        <f>SUM(E99:E102)</f>
        <v>0</v>
      </c>
      <c r="F103" s="112"/>
      <c r="G103" s="115">
        <f>SUM(G99:G102)</f>
        <v>0</v>
      </c>
      <c r="H103" s="55">
        <f>IF(E12="-",-G103,E103*E12-G103)</f>
        <v>0</v>
      </c>
      <c r="I103" s="17"/>
      <c r="J103" s="17"/>
    </row>
    <row r="104" spans="2:14" x14ac:dyDescent="0.15">
      <c r="E104" s="116" t="s">
        <v>116</v>
      </c>
      <c r="F104" s="116"/>
      <c r="G104" s="116" t="s">
        <v>117</v>
      </c>
    </row>
    <row r="105" spans="2:14" x14ac:dyDescent="0.15">
      <c r="B105" s="17"/>
      <c r="C105" s="17"/>
      <c r="D105" s="17"/>
    </row>
    <row r="106" spans="2:14" ht="12.75" thickBot="1" x14ac:dyDescent="0.2">
      <c r="B106" s="1" t="s">
        <v>250</v>
      </c>
      <c r="I106" s="1" t="s">
        <v>118</v>
      </c>
    </row>
    <row r="107" spans="2:14" x14ac:dyDescent="0.15">
      <c r="B107" s="93" t="s">
        <v>249</v>
      </c>
      <c r="C107" s="58"/>
      <c r="D107" s="58"/>
      <c r="E107" s="58"/>
      <c r="F107" s="58"/>
      <c r="G107" s="58"/>
      <c r="H107" s="60"/>
      <c r="I107" s="95">
        <f>+D77</f>
        <v>0</v>
      </c>
      <c r="J107" s="17"/>
      <c r="K107" s="17"/>
      <c r="L107" s="17"/>
      <c r="M107" s="17"/>
      <c r="N107" s="17"/>
    </row>
    <row r="108" spans="2:14" x14ac:dyDescent="0.15">
      <c r="B108" s="51" t="s">
        <v>286</v>
      </c>
      <c r="C108" s="117"/>
      <c r="D108" s="117"/>
      <c r="E108" s="117"/>
      <c r="F108" s="117"/>
      <c r="G108" s="117"/>
      <c r="H108" s="86"/>
      <c r="I108" s="97">
        <f>J91+H103</f>
        <v>0</v>
      </c>
      <c r="J108" s="17"/>
      <c r="K108" s="17"/>
      <c r="L108" s="17"/>
      <c r="M108" s="17"/>
      <c r="N108" s="18"/>
    </row>
    <row r="109" spans="2:14" ht="14.25" customHeight="1" thickBot="1" x14ac:dyDescent="0.2">
      <c r="B109" s="243" t="s">
        <v>174</v>
      </c>
      <c r="C109" s="244"/>
      <c r="D109" s="244"/>
      <c r="E109" s="244"/>
      <c r="F109" s="244"/>
      <c r="G109" s="244"/>
      <c r="H109" s="245"/>
      <c r="I109" s="55">
        <f>SUM(I107:I108)</f>
        <v>0</v>
      </c>
      <c r="J109" s="17"/>
      <c r="K109" s="17"/>
      <c r="L109" s="17"/>
      <c r="M109" s="17"/>
      <c r="N109" s="17"/>
    </row>
    <row r="110" spans="2:14" ht="12.75" customHeight="1" x14ac:dyDescent="0.15">
      <c r="B110" s="17"/>
      <c r="C110" s="17"/>
      <c r="D110" s="17"/>
    </row>
    <row r="111" spans="2:14" x14ac:dyDescent="0.15">
      <c r="B111" s="1" t="s">
        <v>120</v>
      </c>
    </row>
    <row r="112" spans="2:14" ht="12.75" thickBot="1" x14ac:dyDescent="0.2">
      <c r="B112" s="1" t="s">
        <v>251</v>
      </c>
    </row>
    <row r="113" spans="2:13" x14ac:dyDescent="0.15">
      <c r="B113" s="220"/>
      <c r="C113" s="19" t="s">
        <v>121</v>
      </c>
      <c r="D113" s="19" t="s">
        <v>122</v>
      </c>
      <c r="E113" s="19" t="s">
        <v>123</v>
      </c>
      <c r="F113" s="19" t="s">
        <v>88</v>
      </c>
      <c r="G113" s="19" t="s">
        <v>111</v>
      </c>
      <c r="H113" s="19" t="s">
        <v>124</v>
      </c>
      <c r="I113" s="5" t="s">
        <v>89</v>
      </c>
      <c r="J113" s="21"/>
      <c r="K113" s="17"/>
      <c r="L113" s="17"/>
      <c r="M113" s="17"/>
    </row>
    <row r="114" spans="2:13" x14ac:dyDescent="0.15">
      <c r="B114" s="45" t="s">
        <v>235</v>
      </c>
      <c r="C114" s="22" t="s">
        <v>125</v>
      </c>
      <c r="D114" s="22"/>
      <c r="E114" s="22" t="s">
        <v>126</v>
      </c>
      <c r="F114" s="22" t="s">
        <v>127</v>
      </c>
      <c r="G114" s="22" t="s">
        <v>128</v>
      </c>
      <c r="H114" s="22" t="s">
        <v>129</v>
      </c>
      <c r="I114" s="8" t="s">
        <v>23</v>
      </c>
      <c r="J114" s="17"/>
      <c r="K114" s="17"/>
      <c r="L114" s="17"/>
      <c r="M114" s="17"/>
    </row>
    <row r="115" spans="2:13" x14ac:dyDescent="0.15">
      <c r="B115" s="45"/>
      <c r="C115" s="22" t="s">
        <v>61</v>
      </c>
      <c r="D115" s="120"/>
      <c r="E115" s="22" t="s">
        <v>159</v>
      </c>
      <c r="F115" s="22"/>
      <c r="G115" s="22"/>
      <c r="H115" s="22" t="s">
        <v>130</v>
      </c>
      <c r="I115" s="8" t="s">
        <v>252</v>
      </c>
      <c r="J115" s="17"/>
      <c r="K115" s="17"/>
      <c r="L115" s="17"/>
      <c r="M115" s="17"/>
    </row>
    <row r="116" spans="2:13" x14ac:dyDescent="0.15">
      <c r="B116" s="45"/>
      <c r="C116" s="22" t="s">
        <v>131</v>
      </c>
      <c r="D116" s="121" t="s">
        <v>132</v>
      </c>
      <c r="E116" s="22" t="s">
        <v>133</v>
      </c>
      <c r="F116" s="22" t="s">
        <v>134</v>
      </c>
      <c r="G116" s="22" t="s">
        <v>134</v>
      </c>
      <c r="H116" s="22" t="s">
        <v>134</v>
      </c>
      <c r="I116" s="8" t="s">
        <v>77</v>
      </c>
      <c r="J116" s="17"/>
      <c r="K116" s="17"/>
      <c r="L116" s="17"/>
      <c r="M116" s="17"/>
    </row>
    <row r="117" spans="2:13" x14ac:dyDescent="0.15">
      <c r="B117" s="45"/>
      <c r="C117" s="22"/>
      <c r="D117" s="121" t="s">
        <v>135</v>
      </c>
      <c r="E117" s="121" t="s">
        <v>135</v>
      </c>
      <c r="F117" s="121" t="s">
        <v>135</v>
      </c>
      <c r="G117" s="121" t="s">
        <v>135</v>
      </c>
      <c r="H117" s="121" t="s">
        <v>135</v>
      </c>
      <c r="I117" s="47"/>
      <c r="J117" s="17"/>
      <c r="K117" s="17"/>
      <c r="L117" s="17"/>
      <c r="M117" s="17"/>
    </row>
    <row r="118" spans="2:13" x14ac:dyDescent="0.15">
      <c r="B118" s="51"/>
      <c r="C118" s="106"/>
      <c r="D118" s="67"/>
      <c r="E118" s="122">
        <f>C118*10*D118</f>
        <v>0</v>
      </c>
      <c r="F118" s="81"/>
      <c r="G118" s="81"/>
      <c r="H118" s="123">
        <f>G118-F118</f>
        <v>0</v>
      </c>
      <c r="I118" s="97">
        <f>+E118*H118/1000</f>
        <v>0</v>
      </c>
      <c r="J118" s="17"/>
      <c r="K118" s="17"/>
      <c r="L118" s="18"/>
      <c r="M118" s="124"/>
    </row>
    <row r="119" spans="2:13" x14ac:dyDescent="0.15">
      <c r="B119" s="51"/>
      <c r="C119" s="67"/>
      <c r="D119" s="67"/>
      <c r="E119" s="122">
        <f>C119*10*D119</f>
        <v>0</v>
      </c>
      <c r="F119" s="81"/>
      <c r="G119" s="81"/>
      <c r="H119" s="123">
        <f>G119-F119</f>
        <v>0</v>
      </c>
      <c r="I119" s="97">
        <f>+E119*H119/1000</f>
        <v>0</v>
      </c>
      <c r="J119" s="17"/>
      <c r="K119" s="17"/>
      <c r="L119" s="18"/>
      <c r="M119" s="124"/>
    </row>
    <row r="120" spans="2:13" ht="12.75" thickBot="1" x14ac:dyDescent="0.2">
      <c r="B120" s="103" t="s">
        <v>91</v>
      </c>
      <c r="C120" s="125">
        <f>SUM(C118:C119)</f>
        <v>0</v>
      </c>
      <c r="D120" s="126"/>
      <c r="E120" s="115">
        <f>SUM(E118:E119)</f>
        <v>0</v>
      </c>
      <c r="F120" s="70"/>
      <c r="G120" s="70"/>
      <c r="H120" s="115">
        <f>SUM(H118:H119)</f>
        <v>0</v>
      </c>
      <c r="I120" s="55">
        <f>SUM(I118:I119)</f>
        <v>0</v>
      </c>
      <c r="J120" s="17"/>
      <c r="K120" s="17"/>
      <c r="L120" s="17"/>
      <c r="M120" s="17"/>
    </row>
    <row r="121" spans="2:13" ht="12.75" thickBot="1" x14ac:dyDescent="0.2">
      <c r="B121" s="17"/>
      <c r="C121" s="18"/>
      <c r="D121" s="18"/>
      <c r="E121" s="18"/>
      <c r="F121" s="18"/>
      <c r="G121" s="18"/>
      <c r="H121" s="18"/>
      <c r="I121" s="18"/>
      <c r="J121" s="17"/>
      <c r="K121" s="17"/>
      <c r="L121" s="17"/>
      <c r="M121" s="17"/>
    </row>
    <row r="122" spans="2:13" ht="13.5" customHeight="1" x14ac:dyDescent="0.15">
      <c r="B122" s="230" t="s">
        <v>253</v>
      </c>
      <c r="C122" s="231"/>
      <c r="D122" s="231"/>
      <c r="E122" s="234"/>
      <c r="F122" s="235"/>
      <c r="G122" s="235"/>
      <c r="H122" s="235"/>
      <c r="I122" s="236"/>
      <c r="J122" s="17"/>
      <c r="K122" s="17"/>
      <c r="L122" s="17"/>
      <c r="M122" s="17"/>
    </row>
    <row r="123" spans="2:13" ht="13.5" customHeight="1" thickBot="1" x14ac:dyDescent="0.2">
      <c r="B123" s="232"/>
      <c r="C123" s="233"/>
      <c r="D123" s="233"/>
      <c r="E123" s="237"/>
      <c r="F123" s="238"/>
      <c r="G123" s="238"/>
      <c r="H123" s="238"/>
      <c r="I123" s="239"/>
      <c r="J123" s="17"/>
      <c r="K123" s="17"/>
      <c r="L123" s="17"/>
      <c r="M123" s="17"/>
    </row>
    <row r="124" spans="2:13" ht="12.75" thickBot="1" x14ac:dyDescent="0.2">
      <c r="B124" s="17"/>
      <c r="C124" s="18"/>
      <c r="D124" s="18"/>
      <c r="E124" s="212"/>
      <c r="F124" s="213"/>
      <c r="G124" s="213"/>
      <c r="H124" s="212"/>
      <c r="I124" s="212"/>
      <c r="J124" s="17"/>
      <c r="K124" s="17"/>
      <c r="L124" s="17"/>
      <c r="M124" s="17"/>
    </row>
    <row r="125" spans="2:13" ht="13.5" customHeight="1" x14ac:dyDescent="0.15">
      <c r="B125" s="230" t="s">
        <v>254</v>
      </c>
      <c r="C125" s="231"/>
      <c r="D125" s="231"/>
      <c r="E125" s="234"/>
      <c r="F125" s="235"/>
      <c r="G125" s="235"/>
      <c r="H125" s="235"/>
      <c r="I125" s="236"/>
      <c r="J125" s="17"/>
      <c r="K125" s="17" t="s">
        <v>26</v>
      </c>
      <c r="L125" s="17"/>
      <c r="M125" s="17"/>
    </row>
    <row r="126" spans="2:13" ht="12.75" thickBot="1" x14ac:dyDescent="0.2">
      <c r="B126" s="232"/>
      <c r="C126" s="233"/>
      <c r="D126" s="233"/>
      <c r="E126" s="237"/>
      <c r="F126" s="238"/>
      <c r="G126" s="238"/>
      <c r="H126" s="238"/>
      <c r="I126" s="239"/>
      <c r="K126" s="17"/>
      <c r="L126" s="17"/>
      <c r="M126" s="17"/>
    </row>
    <row r="127" spans="2:13" x14ac:dyDescent="0.15">
      <c r="F127" s="18"/>
    </row>
    <row r="128" spans="2:13" ht="12.75" thickBot="1" x14ac:dyDescent="0.2">
      <c r="B128" s="17" t="s">
        <v>287</v>
      </c>
      <c r="C128" s="18"/>
      <c r="D128" s="18"/>
      <c r="E128" s="18"/>
      <c r="F128" s="17"/>
      <c r="G128" s="179" t="s">
        <v>82</v>
      </c>
      <c r="I128" s="17"/>
      <c r="J128" s="17"/>
      <c r="K128" s="17"/>
      <c r="L128" s="17"/>
    </row>
    <row r="129" spans="2:17" x14ac:dyDescent="0.15">
      <c r="B129" s="93" t="s">
        <v>255</v>
      </c>
      <c r="C129" s="58"/>
      <c r="D129" s="58"/>
      <c r="E129" s="58"/>
      <c r="F129" s="58"/>
      <c r="G129" s="95">
        <f>+I120</f>
        <v>0</v>
      </c>
      <c r="I129" s="17"/>
      <c r="J129" s="17"/>
      <c r="K129" s="17"/>
      <c r="L129" s="17"/>
    </row>
    <row r="130" spans="2:17" ht="12.75" thickBot="1" x14ac:dyDescent="0.2">
      <c r="B130" s="100"/>
      <c r="C130" s="118"/>
      <c r="D130" s="118" t="s">
        <v>119</v>
      </c>
      <c r="E130" s="118"/>
      <c r="F130" s="118"/>
      <c r="G130" s="55">
        <f>SUM(G129:G129)</f>
        <v>0</v>
      </c>
    </row>
    <row r="131" spans="2:17" x14ac:dyDescent="0.15">
      <c r="B131" s="17"/>
      <c r="C131" s="18"/>
      <c r="D131" s="18"/>
      <c r="E131" s="18"/>
      <c r="F131" s="17"/>
      <c r="G131" s="17"/>
      <c r="H131" s="18"/>
    </row>
    <row r="132" spans="2:17" x14ac:dyDescent="0.15">
      <c r="B132" s="17"/>
      <c r="C132" s="18"/>
      <c r="D132" s="18"/>
      <c r="E132" s="18"/>
      <c r="F132" s="17"/>
      <c r="G132" s="17"/>
      <c r="H132" s="18"/>
    </row>
    <row r="133" spans="2:17" x14ac:dyDescent="0.15">
      <c r="B133" s="1" t="s">
        <v>142</v>
      </c>
    </row>
    <row r="134" spans="2:17" ht="12.75" thickBot="1" x14ac:dyDescent="0.2">
      <c r="B134" s="1" t="s">
        <v>256</v>
      </c>
    </row>
    <row r="135" spans="2:17" ht="13.5" customHeight="1" x14ac:dyDescent="0.15">
      <c r="B135" s="104"/>
      <c r="C135" s="261" t="s">
        <v>143</v>
      </c>
      <c r="D135" s="262"/>
      <c r="E135" s="261" t="s">
        <v>144</v>
      </c>
      <c r="F135" s="262"/>
      <c r="G135" s="19" t="s">
        <v>137</v>
      </c>
      <c r="H135" s="19" t="s">
        <v>145</v>
      </c>
      <c r="I135" s="19" t="s">
        <v>146</v>
      </c>
      <c r="J135" s="19" t="s">
        <v>263</v>
      </c>
      <c r="K135" s="19" t="s">
        <v>153</v>
      </c>
      <c r="L135" s="252" t="s">
        <v>259</v>
      </c>
      <c r="M135" s="253"/>
      <c r="N135" s="254"/>
      <c r="O135" s="5" t="s">
        <v>89</v>
      </c>
    </row>
    <row r="136" spans="2:17" x14ac:dyDescent="0.15">
      <c r="B136" s="214" t="s">
        <v>235</v>
      </c>
      <c r="C136" s="22" t="s">
        <v>147</v>
      </c>
      <c r="D136" s="22" t="s">
        <v>148</v>
      </c>
      <c r="E136" s="22" t="s">
        <v>149</v>
      </c>
      <c r="F136" s="22" t="s">
        <v>150</v>
      </c>
      <c r="G136" s="22" t="s">
        <v>126</v>
      </c>
      <c r="H136" s="22" t="s">
        <v>126</v>
      </c>
      <c r="I136" s="22" t="s">
        <v>23</v>
      </c>
      <c r="J136" s="22" t="s">
        <v>264</v>
      </c>
      <c r="K136" s="61"/>
      <c r="L136" s="62" t="s">
        <v>260</v>
      </c>
      <c r="M136" s="62" t="s">
        <v>154</v>
      </c>
      <c r="N136" s="22"/>
      <c r="O136" s="8"/>
    </row>
    <row r="137" spans="2:17" x14ac:dyDescent="0.15">
      <c r="B137" s="105"/>
      <c r="C137" s="22" t="s">
        <v>61</v>
      </c>
      <c r="D137" s="22"/>
      <c r="E137" s="131" t="s">
        <v>61</v>
      </c>
      <c r="F137" s="131" t="s">
        <v>151</v>
      </c>
      <c r="G137" s="22" t="s">
        <v>257</v>
      </c>
      <c r="H137" s="22" t="s">
        <v>258</v>
      </c>
      <c r="I137" s="22" t="s">
        <v>152</v>
      </c>
      <c r="J137" s="22"/>
      <c r="K137" s="61"/>
      <c r="L137" s="22"/>
      <c r="M137" s="22"/>
      <c r="N137" s="22" t="s">
        <v>261</v>
      </c>
      <c r="O137" s="209" t="s">
        <v>262</v>
      </c>
    </row>
    <row r="138" spans="2:17" x14ac:dyDescent="0.15">
      <c r="B138" s="105"/>
      <c r="C138" s="22"/>
      <c r="D138" s="22"/>
      <c r="E138" s="131"/>
      <c r="F138" s="131"/>
      <c r="G138" s="22" t="s">
        <v>136</v>
      </c>
      <c r="H138" s="22" t="s">
        <v>136</v>
      </c>
      <c r="I138" s="22" t="s">
        <v>136</v>
      </c>
      <c r="J138" s="22" t="s">
        <v>139</v>
      </c>
      <c r="K138" s="61"/>
      <c r="L138" s="22" t="s">
        <v>155</v>
      </c>
      <c r="M138" s="63" t="s">
        <v>156</v>
      </c>
      <c r="N138" s="63" t="s">
        <v>157</v>
      </c>
      <c r="O138" s="8" t="s">
        <v>77</v>
      </c>
    </row>
    <row r="139" spans="2:17" x14ac:dyDescent="0.15">
      <c r="B139" s="12"/>
      <c r="C139" s="132"/>
      <c r="D139" s="133"/>
      <c r="E139" s="30"/>
      <c r="F139" s="128"/>
      <c r="G139" s="30">
        <f t="shared" ref="G139:H141" si="1">+C139*E139*10</f>
        <v>0</v>
      </c>
      <c r="H139" s="30">
        <f t="shared" si="1"/>
        <v>0</v>
      </c>
      <c r="I139" s="102">
        <f>+H139-G139</f>
        <v>0</v>
      </c>
      <c r="J139" s="134"/>
      <c r="K139" s="139"/>
      <c r="L139" s="81"/>
      <c r="M139" s="81"/>
      <c r="N139" s="81">
        <f>+L139*M139/1000</f>
        <v>0</v>
      </c>
      <c r="O139" s="97">
        <f>(I139*J139*K139/1000)-N139</f>
        <v>0</v>
      </c>
    </row>
    <row r="140" spans="2:17" x14ac:dyDescent="0.15">
      <c r="B140" s="12"/>
      <c r="C140" s="132"/>
      <c r="D140" s="133"/>
      <c r="E140" s="30"/>
      <c r="F140" s="128"/>
      <c r="G140" s="30">
        <f t="shared" si="1"/>
        <v>0</v>
      </c>
      <c r="H140" s="30">
        <f t="shared" si="1"/>
        <v>0</v>
      </c>
      <c r="I140" s="102">
        <f>+H140-G140</f>
        <v>0</v>
      </c>
      <c r="J140" s="134"/>
      <c r="K140" s="139"/>
      <c r="L140" s="81"/>
      <c r="M140" s="81"/>
      <c r="N140" s="81">
        <f>+L140*M140/1000</f>
        <v>0</v>
      </c>
      <c r="O140" s="97">
        <f>(I140*J140*K140/1000)-N140</f>
        <v>0</v>
      </c>
    </row>
    <row r="141" spans="2:17" x14ac:dyDescent="0.15">
      <c r="B141" s="12"/>
      <c r="C141" s="132"/>
      <c r="D141" s="133"/>
      <c r="E141" s="30"/>
      <c r="F141" s="128"/>
      <c r="G141" s="30">
        <f t="shared" si="1"/>
        <v>0</v>
      </c>
      <c r="H141" s="30">
        <f t="shared" si="1"/>
        <v>0</v>
      </c>
      <c r="I141" s="102">
        <f>+H141-G141</f>
        <v>0</v>
      </c>
      <c r="J141" s="134"/>
      <c r="K141" s="139"/>
      <c r="L141" s="81"/>
      <c r="M141" s="81"/>
      <c r="N141" s="81">
        <f>+L141*M141/1000</f>
        <v>0</v>
      </c>
      <c r="O141" s="97">
        <f>(I141*J141*K141/1000)-N141</f>
        <v>0</v>
      </c>
    </row>
    <row r="142" spans="2:17" ht="12.75" thickBot="1" x14ac:dyDescent="0.2">
      <c r="B142" s="103" t="s">
        <v>91</v>
      </c>
      <c r="C142" s="135">
        <f t="shared" ref="C142:I142" si="2">SUM(C139:C141)</f>
        <v>0</v>
      </c>
      <c r="D142" s="135">
        <f t="shared" si="2"/>
        <v>0</v>
      </c>
      <c r="E142" s="136">
        <f t="shared" si="2"/>
        <v>0</v>
      </c>
      <c r="F142" s="136">
        <f t="shared" si="2"/>
        <v>0</v>
      </c>
      <c r="G142" s="136">
        <f t="shared" si="2"/>
        <v>0</v>
      </c>
      <c r="H142" s="136">
        <f t="shared" si="2"/>
        <v>0</v>
      </c>
      <c r="I142" s="136">
        <f t="shared" si="2"/>
        <v>0</v>
      </c>
      <c r="J142" s="137"/>
      <c r="K142" s="140"/>
      <c r="L142" s="114"/>
      <c r="M142" s="114"/>
      <c r="N142" s="87">
        <f>SUM(N139:N141)</f>
        <v>0</v>
      </c>
      <c r="O142" s="55">
        <f>SUM(O139:O141)</f>
        <v>0</v>
      </c>
    </row>
    <row r="143" spans="2:17" ht="12.75" thickBot="1" x14ac:dyDescent="0.2">
      <c r="B143" s="17"/>
      <c r="C143" s="56"/>
      <c r="D143" s="56"/>
      <c r="E143" s="56"/>
      <c r="F143" s="18"/>
      <c r="G143" s="18"/>
      <c r="H143" s="18"/>
      <c r="I143" s="18"/>
      <c r="J143" s="18"/>
      <c r="K143" s="18"/>
    </row>
    <row r="144" spans="2:17" ht="13.5" customHeight="1" x14ac:dyDescent="0.15">
      <c r="B144" s="230" t="s">
        <v>265</v>
      </c>
      <c r="C144" s="231"/>
      <c r="D144" s="231"/>
      <c r="E144" s="255"/>
      <c r="F144" s="256"/>
      <c r="G144" s="256"/>
      <c r="H144" s="256"/>
      <c r="I144" s="256"/>
      <c r="J144" s="257"/>
      <c r="K144" s="18"/>
      <c r="L144" s="17"/>
      <c r="M144" s="17"/>
      <c r="N144" s="18"/>
      <c r="O144" s="17"/>
      <c r="P144" s="17"/>
      <c r="Q144" s="18"/>
    </row>
    <row r="145" spans="2:17" ht="14.25" customHeight="1" thickBot="1" x14ac:dyDescent="0.2">
      <c r="B145" s="232"/>
      <c r="C145" s="233"/>
      <c r="D145" s="233"/>
      <c r="E145" s="258"/>
      <c r="F145" s="259"/>
      <c r="G145" s="259"/>
      <c r="H145" s="259"/>
      <c r="I145" s="259"/>
      <c r="J145" s="260"/>
      <c r="K145" s="18"/>
      <c r="L145" s="17"/>
      <c r="M145" s="17"/>
      <c r="N145" s="18"/>
      <c r="O145" s="17"/>
      <c r="P145" s="17"/>
      <c r="Q145" s="18"/>
    </row>
    <row r="146" spans="2:17" ht="12.75" thickBot="1" x14ac:dyDescent="0.2">
      <c r="C146" s="56"/>
      <c r="D146" s="56"/>
      <c r="E146" s="56"/>
      <c r="F146" s="18"/>
      <c r="G146" s="18"/>
      <c r="H146" s="18"/>
      <c r="I146" s="18"/>
      <c r="J146" s="18"/>
      <c r="K146" s="18"/>
      <c r="L146" s="17"/>
      <c r="M146" s="17"/>
      <c r="N146" s="18"/>
      <c r="O146" s="17"/>
      <c r="P146" s="17"/>
      <c r="Q146" s="18"/>
    </row>
    <row r="147" spans="2:17" ht="13.5" customHeight="1" x14ac:dyDescent="0.15">
      <c r="B147" s="230" t="s">
        <v>266</v>
      </c>
      <c r="C147" s="231"/>
      <c r="D147" s="231"/>
      <c r="E147" s="246"/>
      <c r="F147" s="247"/>
      <c r="G147" s="247"/>
      <c r="H147" s="247"/>
      <c r="I147" s="247"/>
      <c r="J147" s="248"/>
      <c r="K147" s="18"/>
      <c r="L147" s="17"/>
      <c r="M147" s="17"/>
      <c r="N147" s="18"/>
      <c r="O147" s="17"/>
      <c r="P147" s="17"/>
      <c r="Q147" s="18"/>
    </row>
    <row r="148" spans="2:17" ht="14.25" customHeight="1" thickBot="1" x14ac:dyDescent="0.2">
      <c r="B148" s="232"/>
      <c r="C148" s="233"/>
      <c r="D148" s="233"/>
      <c r="E148" s="249"/>
      <c r="F148" s="250"/>
      <c r="G148" s="250"/>
      <c r="H148" s="250"/>
      <c r="I148" s="250"/>
      <c r="J148" s="251"/>
      <c r="K148" s="18"/>
      <c r="L148" s="17"/>
      <c r="M148" s="17"/>
      <c r="N148" s="18"/>
      <c r="O148" s="17"/>
      <c r="P148" s="17"/>
      <c r="Q148" s="18"/>
    </row>
    <row r="149" spans="2:17" ht="12.75" thickBot="1" x14ac:dyDescent="0.2">
      <c r="C149" s="56"/>
      <c r="D149" s="56"/>
      <c r="E149" s="56"/>
      <c r="F149" s="18"/>
      <c r="G149" s="18"/>
      <c r="H149" s="18"/>
      <c r="I149" s="18"/>
      <c r="J149" s="18"/>
      <c r="K149" s="18"/>
      <c r="L149" s="17"/>
      <c r="M149" s="17"/>
      <c r="N149" s="18"/>
      <c r="O149" s="17"/>
      <c r="P149" s="17"/>
      <c r="Q149" s="18"/>
    </row>
    <row r="150" spans="2:17" ht="13.5" customHeight="1" x14ac:dyDescent="0.15">
      <c r="B150" s="230" t="s">
        <v>267</v>
      </c>
      <c r="C150" s="231"/>
      <c r="D150" s="231"/>
      <c r="E150" s="246"/>
      <c r="F150" s="247"/>
      <c r="G150" s="247"/>
      <c r="H150" s="247"/>
      <c r="I150" s="247"/>
      <c r="J150" s="248"/>
      <c r="K150" s="18"/>
      <c r="L150" s="17"/>
      <c r="M150" s="17"/>
      <c r="N150" s="18"/>
      <c r="O150" s="17"/>
      <c r="P150" s="17"/>
      <c r="Q150" s="18"/>
    </row>
    <row r="151" spans="2:17" ht="14.25" customHeight="1" thickBot="1" x14ac:dyDescent="0.2">
      <c r="B151" s="232"/>
      <c r="C151" s="233"/>
      <c r="D151" s="233"/>
      <c r="E151" s="249"/>
      <c r="F151" s="250"/>
      <c r="G151" s="250"/>
      <c r="H151" s="250"/>
      <c r="I151" s="250"/>
      <c r="J151" s="251"/>
      <c r="K151" s="18"/>
      <c r="L151" s="17"/>
      <c r="M151" s="17"/>
      <c r="N151" s="18"/>
      <c r="O151" s="17"/>
      <c r="P151" s="17"/>
      <c r="Q151" s="18"/>
    </row>
    <row r="152" spans="2:17" x14ac:dyDescent="0.15">
      <c r="C152" s="56"/>
      <c r="D152" s="56"/>
      <c r="E152" s="56"/>
      <c r="F152" s="18"/>
      <c r="G152" s="18"/>
      <c r="H152" s="18"/>
      <c r="I152" s="18"/>
      <c r="J152" s="18"/>
      <c r="K152" s="18"/>
      <c r="L152" s="17"/>
      <c r="M152" s="17"/>
      <c r="N152" s="18"/>
      <c r="O152" s="17"/>
      <c r="P152" s="17"/>
      <c r="Q152" s="18"/>
    </row>
    <row r="153" spans="2:17" ht="12.75" thickBot="1" x14ac:dyDescent="0.2">
      <c r="B153" s="17" t="s">
        <v>288</v>
      </c>
      <c r="C153" s="56"/>
      <c r="D153" s="56"/>
      <c r="E153" s="56"/>
      <c r="F153" s="18"/>
      <c r="G153" s="18"/>
      <c r="H153" s="18" t="s">
        <v>158</v>
      </c>
      <c r="I153" s="18"/>
      <c r="J153" s="17"/>
      <c r="K153" s="18"/>
      <c r="L153" s="17"/>
      <c r="M153" s="17"/>
      <c r="N153" s="17"/>
      <c r="O153" s="17"/>
      <c r="P153" s="18"/>
    </row>
    <row r="154" spans="2:17" x14ac:dyDescent="0.15">
      <c r="B154" s="93" t="s">
        <v>268</v>
      </c>
      <c r="C154" s="58"/>
      <c r="D154" s="58"/>
      <c r="E154" s="58"/>
      <c r="F154" s="58"/>
      <c r="G154" s="60"/>
      <c r="H154" s="95">
        <f>+O142</f>
        <v>0</v>
      </c>
      <c r="I154" s="18"/>
      <c r="J154" s="17"/>
      <c r="K154" s="18"/>
      <c r="L154" s="17"/>
      <c r="M154" s="17"/>
      <c r="N154" s="17"/>
      <c r="O154" s="17"/>
      <c r="P154" s="17"/>
      <c r="Q154" s="18"/>
    </row>
    <row r="155" spans="2:17" ht="12.75" thickBot="1" x14ac:dyDescent="0.2">
      <c r="B155" s="100"/>
      <c r="C155" s="118"/>
      <c r="D155" s="118" t="s">
        <v>119</v>
      </c>
      <c r="E155" s="118"/>
      <c r="F155" s="118"/>
      <c r="G155" s="119"/>
      <c r="H155" s="55">
        <f>SUM(H154:H154)</f>
        <v>0</v>
      </c>
      <c r="I155" s="18"/>
      <c r="J155" s="18"/>
      <c r="K155" s="18"/>
      <c r="L155" s="17"/>
      <c r="M155" s="17"/>
      <c r="N155" s="17"/>
      <c r="O155" s="17"/>
      <c r="P155" s="17"/>
      <c r="Q155" s="18"/>
    </row>
    <row r="156" spans="2:17" x14ac:dyDescent="0.15">
      <c r="B156" s="17"/>
      <c r="C156" s="17"/>
      <c r="D156" s="17"/>
      <c r="E156" s="17"/>
      <c r="F156" s="17"/>
      <c r="G156" s="17"/>
      <c r="H156" s="18"/>
      <c r="I156" s="18"/>
      <c r="J156" s="18"/>
      <c r="K156" s="18"/>
      <c r="L156" s="17"/>
      <c r="M156" s="17"/>
      <c r="N156" s="17"/>
      <c r="O156" s="17"/>
      <c r="P156" s="17"/>
      <c r="Q156" s="18"/>
    </row>
    <row r="157" spans="2:17" x14ac:dyDescent="0.15">
      <c r="B157" s="1" t="s">
        <v>289</v>
      </c>
    </row>
    <row r="158" spans="2:17" ht="12.75" thickBot="1" x14ac:dyDescent="0.2">
      <c r="B158" s="1" t="s">
        <v>269</v>
      </c>
    </row>
    <row r="159" spans="2:17" x14ac:dyDescent="0.15">
      <c r="B159" s="220"/>
      <c r="C159" s="76"/>
      <c r="D159" s="58" t="s">
        <v>160</v>
      </c>
      <c r="E159" s="58"/>
      <c r="F159" s="58"/>
      <c r="G159" s="60"/>
      <c r="H159" s="19" t="s">
        <v>88</v>
      </c>
      <c r="I159" s="19" t="s">
        <v>161</v>
      </c>
      <c r="J159" s="19" t="s">
        <v>138</v>
      </c>
      <c r="K159" s="19" t="s">
        <v>169</v>
      </c>
      <c r="L159" s="57"/>
      <c r="M159" s="138" t="s">
        <v>170</v>
      </c>
      <c r="N159" s="75"/>
      <c r="O159" s="5" t="s">
        <v>89</v>
      </c>
    </row>
    <row r="160" spans="2:17" x14ac:dyDescent="0.15">
      <c r="B160" s="6" t="s">
        <v>235</v>
      </c>
      <c r="C160" s="22" t="s">
        <v>162</v>
      </c>
      <c r="D160" s="266" t="s">
        <v>163</v>
      </c>
      <c r="E160" s="269" t="s">
        <v>164</v>
      </c>
      <c r="F160" s="270"/>
      <c r="G160" s="22" t="s">
        <v>165</v>
      </c>
      <c r="H160" s="22" t="s">
        <v>166</v>
      </c>
      <c r="I160" s="22" t="s">
        <v>23</v>
      </c>
      <c r="J160" s="22" t="s">
        <v>141</v>
      </c>
      <c r="K160" s="22"/>
      <c r="L160" s="62" t="s">
        <v>171</v>
      </c>
      <c r="M160" s="62" t="s">
        <v>172</v>
      </c>
      <c r="N160" s="22"/>
      <c r="O160" s="8"/>
    </row>
    <row r="161" spans="2:17" x14ac:dyDescent="0.15">
      <c r="B161" s="45"/>
      <c r="C161" s="61" t="s">
        <v>61</v>
      </c>
      <c r="D161" s="267"/>
      <c r="E161" s="10"/>
      <c r="F161" s="17"/>
      <c r="G161" s="22" t="s">
        <v>167</v>
      </c>
      <c r="H161" s="22" t="s">
        <v>61</v>
      </c>
      <c r="I161" s="22" t="s">
        <v>228</v>
      </c>
      <c r="J161" s="22"/>
      <c r="K161" s="22"/>
      <c r="L161" s="22" t="s">
        <v>25</v>
      </c>
      <c r="M161" s="22"/>
      <c r="N161" s="22" t="s">
        <v>270</v>
      </c>
      <c r="O161" s="209" t="s">
        <v>271</v>
      </c>
    </row>
    <row r="162" spans="2:17" x14ac:dyDescent="0.15">
      <c r="B162" s="105"/>
      <c r="C162" s="61"/>
      <c r="D162" s="268"/>
      <c r="E162" s="25"/>
      <c r="F162" s="149"/>
      <c r="G162" s="64"/>
      <c r="H162" s="22" t="s">
        <v>168</v>
      </c>
      <c r="I162" s="64" t="s">
        <v>136</v>
      </c>
      <c r="J162" s="22" t="s">
        <v>139</v>
      </c>
      <c r="K162" s="22"/>
      <c r="L162" s="22" t="s">
        <v>155</v>
      </c>
      <c r="M162" s="63" t="s">
        <v>173</v>
      </c>
      <c r="N162" s="63" t="s">
        <v>64</v>
      </c>
      <c r="O162" s="47" t="s">
        <v>77</v>
      </c>
    </row>
    <row r="163" spans="2:17" ht="13.5" customHeight="1" x14ac:dyDescent="0.15">
      <c r="B163" s="12"/>
      <c r="C163" s="122"/>
      <c r="D163" s="67"/>
      <c r="E163" s="271"/>
      <c r="F163" s="272"/>
      <c r="G163" s="67">
        <f>+C163-D163</f>
        <v>0</v>
      </c>
      <c r="H163" s="150"/>
      <c r="I163" s="67">
        <f>G163*H163*10</f>
        <v>0</v>
      </c>
      <c r="J163" s="151"/>
      <c r="K163" s="31"/>
      <c r="L163" s="81"/>
      <c r="M163" s="81"/>
      <c r="N163" s="81">
        <f>+L163*M163</f>
        <v>0</v>
      </c>
      <c r="O163" s="97">
        <f>(I163*J163*K163-N163)/1000</f>
        <v>0</v>
      </c>
    </row>
    <row r="164" spans="2:17" ht="13.5" customHeight="1" thickBot="1" x14ac:dyDescent="0.2">
      <c r="B164" s="24"/>
      <c r="C164" s="146"/>
      <c r="D164" s="66"/>
      <c r="E164" s="273"/>
      <c r="F164" s="274"/>
      <c r="G164" s="67">
        <f>+C164-D164</f>
        <v>0</v>
      </c>
      <c r="H164" s="152"/>
      <c r="I164" s="67">
        <f>G164*H164*10</f>
        <v>0</v>
      </c>
      <c r="J164" s="153"/>
      <c r="K164" s="155"/>
      <c r="L164" s="81"/>
      <c r="M164" s="81"/>
      <c r="N164" s="81">
        <f>+L164*M164</f>
        <v>0</v>
      </c>
      <c r="O164" s="97">
        <f>(I164*J164*K164-N164)/1000</f>
        <v>0</v>
      </c>
    </row>
    <row r="165" spans="2:17" ht="14.25" customHeight="1" thickBot="1" x14ac:dyDescent="0.2">
      <c r="B165" s="103" t="s">
        <v>91</v>
      </c>
      <c r="C165" s="125">
        <f>SUM(C163:C164)</f>
        <v>0</v>
      </c>
      <c r="D165" s="125">
        <f>SUM(D163:D164)</f>
        <v>0</v>
      </c>
      <c r="E165" s="275"/>
      <c r="F165" s="276"/>
      <c r="G165" s="115">
        <f>SUM(G163:G164)</f>
        <v>0</v>
      </c>
      <c r="H165" s="70"/>
      <c r="I165" s="115">
        <f>SUM(I163:I164)</f>
        <v>0</v>
      </c>
      <c r="J165" s="154"/>
      <c r="K165" s="70"/>
      <c r="L165" s="70"/>
      <c r="M165" s="154"/>
      <c r="N165" s="156"/>
      <c r="O165" s="55">
        <f>SUM(O163:O164)</f>
        <v>0</v>
      </c>
    </row>
    <row r="166" spans="2:17" ht="12.75" thickBot="1" x14ac:dyDescent="0.2">
      <c r="C166" s="56"/>
      <c r="D166" s="56"/>
      <c r="E166" s="56"/>
      <c r="F166" s="18"/>
      <c r="G166" s="18"/>
      <c r="H166" s="18"/>
      <c r="I166" s="18"/>
      <c r="J166" s="18"/>
      <c r="K166" s="17"/>
      <c r="L166" s="17"/>
    </row>
    <row r="167" spans="2:17" ht="13.5" customHeight="1" x14ac:dyDescent="0.15">
      <c r="B167" s="230" t="s">
        <v>272</v>
      </c>
      <c r="C167" s="231"/>
      <c r="D167" s="277"/>
      <c r="E167" s="255"/>
      <c r="F167" s="256"/>
      <c r="G167" s="256"/>
      <c r="H167" s="256"/>
      <c r="I167" s="256"/>
      <c r="J167" s="256"/>
      <c r="K167" s="256"/>
      <c r="L167" s="257"/>
      <c r="M167" s="17"/>
      <c r="N167" s="18"/>
      <c r="O167" s="17"/>
      <c r="P167" s="17"/>
      <c r="Q167" s="18"/>
    </row>
    <row r="168" spans="2:17" ht="14.25" customHeight="1" thickBot="1" x14ac:dyDescent="0.2">
      <c r="B168" s="232"/>
      <c r="C168" s="233"/>
      <c r="D168" s="278"/>
      <c r="E168" s="258"/>
      <c r="F168" s="259"/>
      <c r="G168" s="259"/>
      <c r="H168" s="259"/>
      <c r="I168" s="259"/>
      <c r="J168" s="259"/>
      <c r="K168" s="259"/>
      <c r="L168" s="260"/>
      <c r="M168" s="17"/>
      <c r="N168" s="18"/>
      <c r="O168" s="17"/>
      <c r="P168" s="17"/>
      <c r="Q168" s="18"/>
    </row>
    <row r="169" spans="2:17" ht="14.25" customHeight="1" x14ac:dyDescent="0.15">
      <c r="B169" s="218"/>
      <c r="C169" s="218"/>
      <c r="D169" s="218"/>
      <c r="E169" s="219"/>
      <c r="F169" s="219"/>
      <c r="G169" s="219"/>
      <c r="H169" s="219"/>
      <c r="I169" s="219"/>
      <c r="J169" s="219"/>
      <c r="K169" s="219"/>
      <c r="L169" s="219"/>
      <c r="M169" s="17"/>
      <c r="N169" s="18"/>
      <c r="O169" s="17"/>
      <c r="P169" s="17"/>
      <c r="Q169" s="18"/>
    </row>
    <row r="170" spans="2:17" x14ac:dyDescent="0.15">
      <c r="C170" s="56"/>
      <c r="D170" s="56"/>
      <c r="E170" s="56"/>
      <c r="F170" s="18"/>
      <c r="G170" s="18"/>
      <c r="H170" s="157"/>
      <c r="I170" s="18"/>
      <c r="J170" s="18"/>
      <c r="K170" s="18"/>
      <c r="L170" s="17"/>
    </row>
    <row r="171" spans="2:17" ht="12.75" thickBot="1" x14ac:dyDescent="0.2">
      <c r="B171" s="1" t="s">
        <v>273</v>
      </c>
      <c r="C171" s="56"/>
      <c r="D171" s="56"/>
      <c r="E171" s="56" t="s">
        <v>82</v>
      </c>
      <c r="F171" s="18"/>
      <c r="G171" s="18"/>
      <c r="H171" s="18"/>
      <c r="I171" s="18"/>
      <c r="J171" s="18"/>
      <c r="K171" s="18"/>
      <c r="L171" s="17"/>
    </row>
    <row r="172" spans="2:17" x14ac:dyDescent="0.15">
      <c r="B172" s="93" t="s">
        <v>274</v>
      </c>
      <c r="C172" s="145"/>
      <c r="D172" s="144"/>
      <c r="E172" s="159">
        <f>+O165</f>
        <v>0</v>
      </c>
      <c r="F172" s="18"/>
      <c r="G172" s="18"/>
      <c r="H172" s="18"/>
      <c r="I172" s="18"/>
      <c r="J172" s="18"/>
      <c r="K172" s="17"/>
    </row>
    <row r="173" spans="2:17" ht="12.75" thickBot="1" x14ac:dyDescent="0.2">
      <c r="B173" s="127"/>
      <c r="C173" s="160" t="s">
        <v>275</v>
      </c>
      <c r="D173" s="158"/>
      <c r="E173" s="161">
        <f>SUM(E172:E172)</f>
        <v>0</v>
      </c>
      <c r="F173" s="18"/>
      <c r="G173" s="18"/>
      <c r="H173" s="18"/>
      <c r="I173" s="18"/>
      <c r="J173" s="18"/>
      <c r="K173" s="17"/>
    </row>
    <row r="174" spans="2:17" x14ac:dyDescent="0.15">
      <c r="C174" s="56"/>
      <c r="D174" s="56"/>
      <c r="E174" s="56"/>
      <c r="F174" s="18"/>
      <c r="G174" s="18"/>
      <c r="H174" s="157"/>
      <c r="I174" s="18"/>
      <c r="J174" s="18"/>
    </row>
    <row r="175" spans="2:17" ht="12.75" thickBot="1" x14ac:dyDescent="0.2">
      <c r="B175" s="1" t="s">
        <v>290</v>
      </c>
      <c r="J175" s="17"/>
      <c r="K175" s="17"/>
      <c r="L175" s="18"/>
      <c r="M175" s="17"/>
    </row>
    <row r="176" spans="2:17" ht="13.5" customHeight="1" x14ac:dyDescent="0.15">
      <c r="B176" s="263" t="s">
        <v>277</v>
      </c>
      <c r="C176" s="264"/>
      <c r="D176" s="262"/>
      <c r="E176" s="261" t="s">
        <v>278</v>
      </c>
      <c r="F176" s="264"/>
      <c r="G176" s="264"/>
      <c r="H176" s="264"/>
      <c r="I176" s="264"/>
      <c r="J176" s="265"/>
      <c r="K176" s="17"/>
      <c r="L176" s="18"/>
      <c r="M176" s="17"/>
    </row>
    <row r="177" spans="2:13" ht="14.25" customHeight="1" thickBot="1" x14ac:dyDescent="0.2">
      <c r="B177" s="223"/>
      <c r="C177" s="224"/>
      <c r="D177" s="225"/>
      <c r="E177" s="226"/>
      <c r="F177" s="224"/>
      <c r="G177" s="224"/>
      <c r="H177" s="224"/>
      <c r="I177" s="224"/>
      <c r="J177" s="227"/>
      <c r="K177" s="17"/>
      <c r="L177" s="17"/>
    </row>
    <row r="178" spans="2:13" x14ac:dyDescent="0.15">
      <c r="K178" s="17"/>
      <c r="L178" s="17"/>
      <c r="M178" s="17"/>
    </row>
    <row r="179" spans="2:13" ht="12.75" thickBot="1" x14ac:dyDescent="0.2">
      <c r="B179" s="1" t="s">
        <v>279</v>
      </c>
      <c r="G179" s="1" t="s">
        <v>276</v>
      </c>
      <c r="J179" s="17"/>
      <c r="K179" s="17"/>
      <c r="L179" s="17"/>
      <c r="M179" s="17"/>
    </row>
    <row r="180" spans="2:13" x14ac:dyDescent="0.15">
      <c r="B180" s="93" t="s">
        <v>280</v>
      </c>
      <c r="C180" s="58"/>
      <c r="D180" s="58"/>
      <c r="E180" s="58"/>
      <c r="F180" s="58"/>
      <c r="G180" s="228"/>
      <c r="K180" s="17"/>
      <c r="L180" s="17"/>
      <c r="M180" s="17"/>
    </row>
    <row r="181" spans="2:13" x14ac:dyDescent="0.15">
      <c r="B181" s="51"/>
      <c r="C181" s="117"/>
      <c r="D181" s="117"/>
      <c r="E181" s="117"/>
      <c r="F181" s="117"/>
      <c r="G181" s="229"/>
      <c r="K181" s="17"/>
      <c r="L181" s="162"/>
      <c r="M181" s="17"/>
    </row>
    <row r="182" spans="2:13" ht="12.75" thickBot="1" x14ac:dyDescent="0.2">
      <c r="B182" s="243" t="s">
        <v>281</v>
      </c>
      <c r="C182" s="244"/>
      <c r="D182" s="244"/>
      <c r="E182" s="244"/>
      <c r="F182" s="245"/>
      <c r="G182" s="217">
        <f>SUM(G181)</f>
        <v>0</v>
      </c>
      <c r="K182" s="17"/>
      <c r="L182" s="162"/>
      <c r="M182" s="17"/>
    </row>
    <row r="183" spans="2:13" x14ac:dyDescent="0.15">
      <c r="J183" s="17"/>
      <c r="K183" s="18"/>
      <c r="L183" s="162"/>
      <c r="M183" s="17"/>
    </row>
    <row r="184" spans="2:13" ht="12.75" thickBot="1" x14ac:dyDescent="0.2">
      <c r="B184" s="1" t="s">
        <v>175</v>
      </c>
      <c r="E184" s="1" t="s">
        <v>82</v>
      </c>
      <c r="J184" s="17"/>
      <c r="K184" s="17"/>
      <c r="L184" s="17"/>
    </row>
    <row r="185" spans="2:13" x14ac:dyDescent="0.15">
      <c r="B185" s="93" t="s">
        <v>176</v>
      </c>
      <c r="C185" s="58"/>
      <c r="D185" s="60"/>
      <c r="E185" s="95">
        <f>I109</f>
        <v>0</v>
      </c>
      <c r="J185" s="17"/>
      <c r="K185" s="17"/>
      <c r="L185" s="17"/>
    </row>
    <row r="186" spans="2:13" x14ac:dyDescent="0.15">
      <c r="B186" s="51" t="s">
        <v>177</v>
      </c>
      <c r="C186" s="117"/>
      <c r="D186" s="86"/>
      <c r="E186" s="97">
        <f>G130</f>
        <v>0</v>
      </c>
      <c r="J186" s="17"/>
      <c r="K186" s="17"/>
      <c r="L186" s="17"/>
    </row>
    <row r="187" spans="2:13" x14ac:dyDescent="0.15">
      <c r="B187" s="51" t="s">
        <v>178</v>
      </c>
      <c r="C187" s="117"/>
      <c r="D187" s="86"/>
      <c r="E187" s="97">
        <f>H155</f>
        <v>0</v>
      </c>
      <c r="J187" s="17"/>
      <c r="K187" s="17"/>
      <c r="L187" s="17"/>
    </row>
    <row r="188" spans="2:13" x14ac:dyDescent="0.15">
      <c r="B188" s="51" t="s">
        <v>291</v>
      </c>
      <c r="C188" s="117"/>
      <c r="D188" s="86"/>
      <c r="E188" s="97">
        <f>E173</f>
        <v>0</v>
      </c>
      <c r="J188" s="17"/>
      <c r="K188" s="17"/>
      <c r="L188" s="17"/>
    </row>
    <row r="189" spans="2:13" x14ac:dyDescent="0.15">
      <c r="B189" s="51" t="s">
        <v>292</v>
      </c>
      <c r="C189" s="117"/>
      <c r="D189" s="86"/>
      <c r="E189" s="215">
        <f>G182</f>
        <v>0</v>
      </c>
      <c r="J189" s="17"/>
      <c r="K189" s="17"/>
      <c r="L189" s="17"/>
    </row>
    <row r="190" spans="2:13" ht="14.25" customHeight="1" thickBot="1" x14ac:dyDescent="0.2">
      <c r="B190" s="279" t="s">
        <v>91</v>
      </c>
      <c r="C190" s="280"/>
      <c r="D190" s="119"/>
      <c r="E190" s="55">
        <f>SUM(E185:E189)</f>
        <v>0</v>
      </c>
      <c r="J190" s="17"/>
      <c r="K190" s="17"/>
      <c r="L190" s="17"/>
    </row>
    <row r="191" spans="2:13" x14ac:dyDescent="0.15">
      <c r="J191" s="17"/>
      <c r="K191" s="17"/>
      <c r="L191" s="17"/>
    </row>
    <row r="192" spans="2:13" ht="12.75" thickBot="1" x14ac:dyDescent="0.2">
      <c r="B192" s="1" t="s">
        <v>179</v>
      </c>
      <c r="H192" s="17"/>
      <c r="I192" s="17"/>
      <c r="J192" s="17"/>
      <c r="K192" s="17"/>
      <c r="L192" s="17"/>
      <c r="M192" s="17"/>
    </row>
    <row r="193" spans="2:13" ht="13.5" customHeight="1" x14ac:dyDescent="0.15">
      <c r="B193" s="281" t="s">
        <v>180</v>
      </c>
      <c r="C193" s="282"/>
      <c r="D193" s="19" t="s">
        <v>181</v>
      </c>
      <c r="E193" s="19" t="s">
        <v>182</v>
      </c>
      <c r="F193" s="138" t="s">
        <v>183</v>
      </c>
      <c r="G193" s="283" t="s">
        <v>184</v>
      </c>
      <c r="H193" s="17"/>
      <c r="I193" s="17"/>
      <c r="J193" s="17"/>
      <c r="K193" s="17"/>
      <c r="L193" s="17"/>
      <c r="M193" s="17"/>
    </row>
    <row r="194" spans="2:13" x14ac:dyDescent="0.15">
      <c r="B194" s="105"/>
      <c r="C194" s="17"/>
      <c r="D194" s="22"/>
      <c r="E194" s="22"/>
      <c r="F194" s="120" t="s">
        <v>185</v>
      </c>
      <c r="G194" s="284"/>
      <c r="H194" s="17"/>
      <c r="I194" s="17"/>
      <c r="J194" s="17"/>
      <c r="K194" s="17"/>
      <c r="L194" s="17"/>
      <c r="M194" s="17"/>
    </row>
    <row r="195" spans="2:13" x14ac:dyDescent="0.15">
      <c r="B195" s="105"/>
      <c r="C195" s="17"/>
      <c r="D195" s="22" t="s">
        <v>186</v>
      </c>
      <c r="E195" s="22" t="s">
        <v>140</v>
      </c>
      <c r="F195" s="164" t="s">
        <v>77</v>
      </c>
      <c r="G195" s="285"/>
      <c r="H195" s="17"/>
      <c r="I195" s="17"/>
      <c r="J195" s="17"/>
      <c r="K195" s="17"/>
      <c r="L195" s="17"/>
      <c r="M195" s="17"/>
    </row>
    <row r="196" spans="2:13" x14ac:dyDescent="0.15">
      <c r="B196" s="26"/>
      <c r="C196" s="130"/>
      <c r="D196" s="107"/>
      <c r="E196" s="165"/>
      <c r="F196" s="166">
        <f>IF(D196=0,0,E196/D196)</f>
        <v>0</v>
      </c>
      <c r="G196" s="286"/>
      <c r="H196" s="17"/>
      <c r="I196" s="17"/>
      <c r="J196" s="17"/>
      <c r="K196" s="17"/>
      <c r="L196" s="17"/>
      <c r="M196" s="17"/>
    </row>
    <row r="197" spans="2:13" x14ac:dyDescent="0.15">
      <c r="B197" s="105"/>
      <c r="C197" s="17"/>
      <c r="D197" s="61"/>
      <c r="E197" s="167"/>
      <c r="F197" s="166">
        <f>IF(D197=0,0,E197/D197)</f>
        <v>0</v>
      </c>
      <c r="G197" s="287"/>
      <c r="H197" s="17"/>
      <c r="I197" s="17"/>
      <c r="J197" s="17"/>
      <c r="K197" s="17"/>
      <c r="L197" s="17"/>
      <c r="M197" s="17"/>
    </row>
    <row r="198" spans="2:13" x14ac:dyDescent="0.15">
      <c r="B198" s="105"/>
      <c r="C198" s="17"/>
      <c r="D198" s="61"/>
      <c r="E198" s="167"/>
      <c r="F198" s="166">
        <f>IF(D198=0,0,E198/D198)</f>
        <v>0</v>
      </c>
      <c r="G198" s="288"/>
      <c r="H198" s="17"/>
      <c r="I198" s="17"/>
      <c r="J198" s="17"/>
      <c r="K198" s="17"/>
      <c r="L198" s="17"/>
      <c r="M198" s="17"/>
    </row>
    <row r="199" spans="2:13" x14ac:dyDescent="0.15">
      <c r="B199" s="289" t="s">
        <v>187</v>
      </c>
      <c r="C199" s="290"/>
      <c r="D199" s="168"/>
      <c r="E199" s="30">
        <f>SUM(E196:E198)</f>
        <v>0</v>
      </c>
      <c r="F199" s="169">
        <f>SUM(F196:F198)</f>
        <v>0</v>
      </c>
      <c r="G199" s="141"/>
      <c r="I199" s="17"/>
      <c r="J199" s="17"/>
      <c r="K199" s="17"/>
      <c r="L199" s="17"/>
      <c r="M199" s="17"/>
    </row>
    <row r="200" spans="2:13" x14ac:dyDescent="0.15">
      <c r="B200" s="12" t="s">
        <v>188</v>
      </c>
      <c r="C200" s="81"/>
      <c r="D200" s="168"/>
      <c r="E200" s="30"/>
      <c r="F200" s="170"/>
      <c r="G200" s="171"/>
      <c r="I200" s="17"/>
      <c r="J200" s="17"/>
      <c r="K200" s="17"/>
      <c r="L200" s="17"/>
      <c r="M200" s="17"/>
    </row>
    <row r="201" spans="2:13" x14ac:dyDescent="0.15">
      <c r="B201" s="12" t="s">
        <v>189</v>
      </c>
      <c r="C201" s="81"/>
      <c r="D201" s="168"/>
      <c r="E201" s="30"/>
      <c r="F201" s="170"/>
      <c r="G201" s="171"/>
      <c r="I201" s="17"/>
      <c r="J201" s="17"/>
      <c r="K201" s="17"/>
      <c r="L201" s="17"/>
      <c r="M201" s="17"/>
    </row>
    <row r="202" spans="2:13" x14ac:dyDescent="0.15">
      <c r="B202" s="291" t="s">
        <v>190</v>
      </c>
      <c r="C202" s="292"/>
      <c r="D202" s="172"/>
      <c r="E202" s="173">
        <f>E199+E200+E201</f>
        <v>0</v>
      </c>
      <c r="F202" s="102">
        <f>F199</f>
        <v>0</v>
      </c>
      <c r="G202" s="174">
        <f>SUM(G196:G201)</f>
        <v>0</v>
      </c>
      <c r="H202" s="17"/>
      <c r="I202" s="17"/>
      <c r="J202" s="17"/>
      <c r="K202" s="17"/>
      <c r="L202" s="17"/>
      <c r="M202" s="17"/>
    </row>
    <row r="203" spans="2:13" x14ac:dyDescent="0.15">
      <c r="B203" s="51"/>
      <c r="C203" s="117"/>
      <c r="D203" s="117"/>
      <c r="E203" s="175" t="s">
        <v>191</v>
      </c>
      <c r="F203" s="176" t="s">
        <v>192</v>
      </c>
      <c r="G203" s="177"/>
      <c r="H203" s="17"/>
      <c r="I203" s="17"/>
      <c r="J203" s="17"/>
      <c r="K203" s="17"/>
      <c r="L203" s="17"/>
      <c r="M203" s="17"/>
    </row>
    <row r="204" spans="2:13" ht="12.75" thickBot="1" x14ac:dyDescent="0.2">
      <c r="B204" s="100" t="s">
        <v>193</v>
      </c>
      <c r="C204" s="118"/>
      <c r="D204" s="118"/>
      <c r="E204" s="216" t="e">
        <f>ROUND(E202/F202,1)</f>
        <v>#DIV/0!</v>
      </c>
      <c r="F204" s="118" t="s">
        <v>194</v>
      </c>
      <c r="G204" s="148"/>
      <c r="H204" s="17"/>
      <c r="I204" s="17"/>
      <c r="J204" s="18"/>
      <c r="K204" s="17"/>
      <c r="L204" s="17"/>
      <c r="M204" s="17"/>
    </row>
    <row r="205" spans="2:13" x14ac:dyDescent="0.15">
      <c r="B205" s="17"/>
      <c r="C205" s="17"/>
      <c r="D205" s="17"/>
      <c r="E205" s="56"/>
      <c r="F205" s="17"/>
      <c r="G205" s="17"/>
      <c r="H205" s="17"/>
      <c r="I205" s="17"/>
      <c r="J205" s="18"/>
      <c r="K205" s="17"/>
      <c r="L205" s="17"/>
      <c r="M205" s="17"/>
    </row>
    <row r="206" spans="2:13" ht="12.75" thickBot="1" x14ac:dyDescent="0.2">
      <c r="B206" s="1" t="s">
        <v>195</v>
      </c>
      <c r="H206" s="17"/>
      <c r="I206" s="17"/>
      <c r="J206" s="18"/>
    </row>
    <row r="207" spans="2:13" ht="13.5" customHeight="1" x14ac:dyDescent="0.15">
      <c r="B207" s="263" t="s">
        <v>196</v>
      </c>
      <c r="C207" s="262"/>
      <c r="D207" s="178" t="s">
        <v>197</v>
      </c>
      <c r="H207" s="17"/>
      <c r="I207" s="17"/>
      <c r="J207" s="17"/>
    </row>
    <row r="208" spans="2:13" x14ac:dyDescent="0.15">
      <c r="B208" s="293"/>
      <c r="C208" s="294"/>
      <c r="D208" s="99"/>
      <c r="H208" s="17"/>
      <c r="I208" s="17"/>
      <c r="J208" s="17"/>
    </row>
    <row r="209" spans="2:11" x14ac:dyDescent="0.15">
      <c r="B209" s="295"/>
      <c r="C209" s="296"/>
      <c r="D209" s="147"/>
      <c r="H209" s="17"/>
      <c r="I209" s="17"/>
      <c r="J209" s="179"/>
    </row>
    <row r="210" spans="2:11" ht="14.25" customHeight="1" thickBot="1" x14ac:dyDescent="0.2">
      <c r="B210" s="243" t="s">
        <v>91</v>
      </c>
      <c r="C210" s="245"/>
      <c r="D210" s="161">
        <f>SUM(D208:D209)</f>
        <v>0</v>
      </c>
      <c r="H210" s="17"/>
      <c r="I210" s="17"/>
      <c r="J210" s="179"/>
    </row>
    <row r="211" spans="2:11" x14ac:dyDescent="0.15">
      <c r="H211" s="17"/>
      <c r="I211" s="17"/>
      <c r="J211" s="179"/>
    </row>
    <row r="212" spans="2:11" ht="12.75" thickBot="1" x14ac:dyDescent="0.2">
      <c r="B212" s="1" t="s">
        <v>198</v>
      </c>
      <c r="G212" s="17"/>
      <c r="H212" s="17"/>
      <c r="I212" s="17"/>
      <c r="J212" s="162"/>
    </row>
    <row r="213" spans="2:11" ht="13.5" customHeight="1" x14ac:dyDescent="0.15">
      <c r="B213" s="263" t="s">
        <v>199</v>
      </c>
      <c r="C213" s="262"/>
      <c r="D213" s="58"/>
      <c r="E213" s="58"/>
      <c r="F213" s="58"/>
      <c r="G213" s="180"/>
      <c r="I213" s="17"/>
      <c r="J213" s="17"/>
      <c r="K213" s="179"/>
    </row>
    <row r="214" spans="2:11" x14ac:dyDescent="0.15">
      <c r="B214" s="105" t="s">
        <v>200</v>
      </c>
      <c r="C214" s="83"/>
      <c r="D214" s="181">
        <f>+D215+D216</f>
        <v>0</v>
      </c>
      <c r="E214" s="182" t="s">
        <v>201</v>
      </c>
      <c r="F214" s="130"/>
      <c r="G214" s="183"/>
      <c r="I214" s="17"/>
      <c r="J214" s="17"/>
      <c r="K214" s="56"/>
    </row>
    <row r="215" spans="2:11" x14ac:dyDescent="0.15">
      <c r="B215" s="184" t="s">
        <v>202</v>
      </c>
      <c r="C215" s="185"/>
      <c r="D215" s="186"/>
      <c r="E215" s="187" t="s">
        <v>201</v>
      </c>
      <c r="F215" s="188"/>
      <c r="G215" s="189"/>
      <c r="I215" s="17"/>
      <c r="J215" s="17"/>
      <c r="K215" s="56"/>
    </row>
    <row r="216" spans="2:11" x14ac:dyDescent="0.15">
      <c r="B216" s="105" t="s">
        <v>203</v>
      </c>
      <c r="C216" s="83"/>
      <c r="D216" s="190"/>
      <c r="E216" s="120" t="s">
        <v>201</v>
      </c>
      <c r="F216" s="17"/>
      <c r="G216" s="183"/>
      <c r="I216" s="17"/>
      <c r="J216" s="17"/>
      <c r="K216" s="56"/>
    </row>
    <row r="217" spans="2:11" x14ac:dyDescent="0.15">
      <c r="B217" s="26" t="s">
        <v>204</v>
      </c>
      <c r="C217" s="163"/>
      <c r="D217" s="191">
        <f>E190</f>
        <v>0</v>
      </c>
      <c r="E217" s="130" t="s">
        <v>205</v>
      </c>
      <c r="F217" s="130"/>
      <c r="G217" s="192"/>
      <c r="I217" s="17"/>
      <c r="J217" s="17"/>
    </row>
    <row r="218" spans="2:11" x14ac:dyDescent="0.15">
      <c r="B218" s="193" t="s">
        <v>206</v>
      </c>
      <c r="C218" s="194"/>
      <c r="D218" s="195"/>
      <c r="E218" s="196" t="s">
        <v>207</v>
      </c>
      <c r="F218" s="196"/>
      <c r="G218" s="197"/>
      <c r="I218" s="17"/>
      <c r="J218" s="17"/>
    </row>
    <row r="219" spans="2:11" x14ac:dyDescent="0.15">
      <c r="B219" s="105" t="s">
        <v>208</v>
      </c>
      <c r="C219" s="83"/>
      <c r="D219" s="162"/>
      <c r="E219" s="17" t="s">
        <v>209</v>
      </c>
      <c r="F219" s="17"/>
      <c r="G219" s="183"/>
      <c r="I219" s="17"/>
      <c r="J219" s="17"/>
    </row>
    <row r="220" spans="2:11" ht="12.75" thickBot="1" x14ac:dyDescent="0.2">
      <c r="B220" s="105" t="s">
        <v>210</v>
      </c>
      <c r="C220" s="83"/>
      <c r="D220" s="162"/>
      <c r="E220" s="198" t="s">
        <v>211</v>
      </c>
      <c r="F220" s="129"/>
      <c r="G220" s="199"/>
      <c r="I220" s="17"/>
      <c r="J220" s="17"/>
    </row>
    <row r="221" spans="2:11" x14ac:dyDescent="0.15">
      <c r="B221" s="26" t="s">
        <v>212</v>
      </c>
      <c r="C221" s="163"/>
      <c r="D221" s="200"/>
      <c r="E221" s="200"/>
      <c r="F221" s="105"/>
    </row>
    <row r="222" spans="2:11" ht="12.75" thickBot="1" x14ac:dyDescent="0.2">
      <c r="B222" s="105"/>
      <c r="C222" s="83"/>
      <c r="D222" s="201" t="e">
        <f>E204</f>
        <v>#DIV/0!</v>
      </c>
      <c r="E222" s="201" t="s">
        <v>213</v>
      </c>
      <c r="F222" s="105"/>
    </row>
    <row r="223" spans="2:11" ht="12.75" thickBot="1" x14ac:dyDescent="0.2">
      <c r="B223" s="51" t="s">
        <v>214</v>
      </c>
      <c r="C223" s="86"/>
      <c r="D223" s="202" t="e">
        <f>(0.04*POWER(1.04, D222))/(POWER(1.04, D222)-1)</f>
        <v>#DIV/0!</v>
      </c>
      <c r="E223" s="202"/>
      <c r="F223" s="105"/>
      <c r="G223" s="203" t="s">
        <v>215</v>
      </c>
      <c r="H223" s="203">
        <v>0.04</v>
      </c>
    </row>
    <row r="224" spans="2:11" x14ac:dyDescent="0.15">
      <c r="B224" s="105" t="s">
        <v>216</v>
      </c>
      <c r="C224" s="83"/>
      <c r="D224" s="162"/>
      <c r="E224" s="201"/>
      <c r="F224" s="105"/>
    </row>
    <row r="225" spans="2:6" x14ac:dyDescent="0.15">
      <c r="B225" s="105" t="s">
        <v>217</v>
      </c>
      <c r="C225" s="83"/>
      <c r="D225" s="162" t="e">
        <f>D217/D223</f>
        <v>#DIV/0!</v>
      </c>
      <c r="E225" s="201" t="s">
        <v>218</v>
      </c>
      <c r="F225" s="105"/>
    </row>
    <row r="226" spans="2:6" x14ac:dyDescent="0.15">
      <c r="B226" s="51" t="s">
        <v>219</v>
      </c>
      <c r="C226" s="86"/>
      <c r="D226" s="204">
        <f>D210</f>
        <v>0</v>
      </c>
      <c r="E226" s="204" t="s">
        <v>218</v>
      </c>
      <c r="F226" s="105"/>
    </row>
    <row r="227" spans="2:6" x14ac:dyDescent="0.15">
      <c r="B227" s="105" t="s">
        <v>220</v>
      </c>
      <c r="C227" s="83"/>
      <c r="D227" s="162"/>
      <c r="E227" s="162"/>
      <c r="F227" s="105"/>
    </row>
    <row r="228" spans="2:6" ht="12.75" thickBot="1" x14ac:dyDescent="0.2">
      <c r="B228" s="127" t="s">
        <v>221</v>
      </c>
      <c r="C228" s="89"/>
      <c r="D228" s="205" t="e">
        <f>(D225-D226)/D214</f>
        <v>#DIV/0!</v>
      </c>
      <c r="E228" s="206"/>
      <c r="F228" s="105"/>
    </row>
  </sheetData>
  <mergeCells count="34">
    <mergeCell ref="B213:C213"/>
    <mergeCell ref="B202:C202"/>
    <mergeCell ref="B207:C207"/>
    <mergeCell ref="B208:C208"/>
    <mergeCell ref="B209:C209"/>
    <mergeCell ref="B210:C210"/>
    <mergeCell ref="B190:C190"/>
    <mergeCell ref="B193:C193"/>
    <mergeCell ref="G193:G195"/>
    <mergeCell ref="G196:G198"/>
    <mergeCell ref="B199:C199"/>
    <mergeCell ref="B176:D176"/>
    <mergeCell ref="E176:J176"/>
    <mergeCell ref="B182:F182"/>
    <mergeCell ref="D160:D162"/>
    <mergeCell ref="E160:F160"/>
    <mergeCell ref="E163:F165"/>
    <mergeCell ref="B167:D168"/>
    <mergeCell ref="E167:L168"/>
    <mergeCell ref="B150:D151"/>
    <mergeCell ref="E150:J151"/>
    <mergeCell ref="L135:N135"/>
    <mergeCell ref="B144:D145"/>
    <mergeCell ref="E144:J145"/>
    <mergeCell ref="B147:D148"/>
    <mergeCell ref="E147:J148"/>
    <mergeCell ref="C135:D135"/>
    <mergeCell ref="E135:F135"/>
    <mergeCell ref="B125:D126"/>
    <mergeCell ref="E125:I126"/>
    <mergeCell ref="C80:G80"/>
    <mergeCell ref="B109:H109"/>
    <mergeCell ref="B122:D123"/>
    <mergeCell ref="E122:I123"/>
  </mergeCells>
  <phoneticPr fontId="7"/>
  <pageMargins left="0.39370078740157483" right="0.39370078740157483" top="0.74803149606299213" bottom="0.74803149606299213" header="0.31496062992125984" footer="0.31496062992125984"/>
  <pageSetup paperSize="9" scale="61" orientation="landscape" r:id="rId1"/>
  <rowBreaks count="3" manualBreakCount="3">
    <brk id="70" max="16383" man="1"/>
    <brk id="93" max="16383" man="1"/>
    <brk id="18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1C40-B16A-4487-A013-944F0942F268}">
  <dimension ref="A1:Q228"/>
  <sheetViews>
    <sheetView view="pageBreakPreview" zoomScaleNormal="100" zoomScaleSheetLayoutView="100" workbookViewId="0"/>
  </sheetViews>
  <sheetFormatPr defaultRowHeight="12" x14ac:dyDescent="0.15"/>
  <cols>
    <col min="1" max="1" width="2.125" style="1" customWidth="1"/>
    <col min="2" max="10" width="16.75" style="1" customWidth="1"/>
    <col min="11" max="15" width="15.75" style="1" customWidth="1"/>
    <col min="16" max="17" width="12.75" style="1" customWidth="1"/>
    <col min="18" max="16384" width="9" style="1"/>
  </cols>
  <sheetData>
    <row r="1" spans="1:11" ht="14.25" x14ac:dyDescent="0.15">
      <c r="A1" s="1" t="s">
        <v>0</v>
      </c>
      <c r="B1" s="2"/>
    </row>
    <row r="2" spans="1:11" x14ac:dyDescent="0.15">
      <c r="B2" s="1" t="s">
        <v>284</v>
      </c>
    </row>
    <row r="4" spans="1:11" x14ac:dyDescent="0.15">
      <c r="B4" s="1" t="s">
        <v>1</v>
      </c>
    </row>
    <row r="5" spans="1:11" x14ac:dyDescent="0.15">
      <c r="B5" s="1" t="s">
        <v>2</v>
      </c>
    </row>
    <row r="6" spans="1:11" ht="12.75" thickBot="1" x14ac:dyDescent="0.2">
      <c r="B6" s="1" t="s">
        <v>3</v>
      </c>
    </row>
    <row r="7" spans="1:11" x14ac:dyDescent="0.15">
      <c r="B7" s="3"/>
      <c r="C7" s="4" t="s">
        <v>4</v>
      </c>
      <c r="D7" s="4" t="s">
        <v>5</v>
      </c>
      <c r="E7" s="5" t="s">
        <v>225</v>
      </c>
    </row>
    <row r="8" spans="1:11" x14ac:dyDescent="0.15">
      <c r="B8" s="6" t="s">
        <v>6</v>
      </c>
      <c r="C8" s="7" t="s">
        <v>7</v>
      </c>
      <c r="D8" s="7" t="s">
        <v>8</v>
      </c>
      <c r="E8" s="207" t="s">
        <v>226</v>
      </c>
    </row>
    <row r="9" spans="1:11" x14ac:dyDescent="0.15">
      <c r="B9" s="9"/>
      <c r="C9" s="208" t="s">
        <v>231</v>
      </c>
      <c r="D9" s="208" t="s">
        <v>231</v>
      </c>
      <c r="E9" s="47" t="s">
        <v>230</v>
      </c>
    </row>
    <row r="10" spans="1:11" x14ac:dyDescent="0.15">
      <c r="B10" s="12"/>
      <c r="C10" s="13"/>
      <c r="D10" s="13"/>
      <c r="E10" s="14"/>
    </row>
    <row r="11" spans="1:11" x14ac:dyDescent="0.15">
      <c r="B11" s="12"/>
      <c r="C11" s="13"/>
      <c r="D11" s="13"/>
      <c r="E11" s="14"/>
    </row>
    <row r="12" spans="1:11" ht="12.75" thickBot="1" x14ac:dyDescent="0.2">
      <c r="B12" s="103" t="s">
        <v>91</v>
      </c>
      <c r="C12" s="15"/>
      <c r="D12" s="15"/>
      <c r="E12" s="16"/>
    </row>
    <row r="13" spans="1:11" x14ac:dyDescent="0.15">
      <c r="B13" s="17"/>
      <c r="C13" s="17"/>
      <c r="D13" s="17"/>
      <c r="E13" s="17"/>
    </row>
    <row r="14" spans="1:11" x14ac:dyDescent="0.15">
      <c r="B14" s="1" t="s">
        <v>227</v>
      </c>
    </row>
    <row r="15" spans="1:11" ht="12.75" thickBot="1" x14ac:dyDescent="0.2">
      <c r="B15" s="1" t="s">
        <v>9</v>
      </c>
      <c r="C15" s="18"/>
    </row>
    <row r="16" spans="1:11" x14ac:dyDescent="0.15">
      <c r="B16" s="3" t="s">
        <v>10</v>
      </c>
      <c r="C16" s="4" t="s">
        <v>11</v>
      </c>
      <c r="D16" s="19" t="s">
        <v>12</v>
      </c>
      <c r="E16" s="19" t="s">
        <v>13</v>
      </c>
      <c r="F16" s="19" t="s">
        <v>14</v>
      </c>
      <c r="G16" s="4" t="s">
        <v>15</v>
      </c>
      <c r="H16" s="20" t="s">
        <v>16</v>
      </c>
      <c r="I16" s="5" t="s">
        <v>17</v>
      </c>
      <c r="J16" s="21"/>
      <c r="K16" s="17"/>
    </row>
    <row r="17" spans="2:13" x14ac:dyDescent="0.15">
      <c r="B17" s="6" t="s">
        <v>18</v>
      </c>
      <c r="C17" s="7" t="s">
        <v>19</v>
      </c>
      <c r="D17" s="22"/>
      <c r="E17" s="22" t="s">
        <v>20</v>
      </c>
      <c r="F17" s="22"/>
      <c r="G17" s="7" t="s">
        <v>21</v>
      </c>
      <c r="H17" s="23" t="s">
        <v>22</v>
      </c>
      <c r="I17" s="8" t="s">
        <v>23</v>
      </c>
      <c r="J17" s="17"/>
      <c r="K17" s="17"/>
    </row>
    <row r="18" spans="2:13" x14ac:dyDescent="0.15">
      <c r="B18" s="6" t="s">
        <v>24</v>
      </c>
      <c r="C18" s="7" t="s">
        <v>25</v>
      </c>
      <c r="D18" s="22"/>
      <c r="E18" s="22" t="s">
        <v>159</v>
      </c>
      <c r="F18" s="22"/>
      <c r="G18" s="7" t="s">
        <v>228</v>
      </c>
      <c r="H18" s="23"/>
      <c r="I18" s="8" t="s">
        <v>229</v>
      </c>
      <c r="J18" s="17"/>
      <c r="K18" s="17"/>
    </row>
    <row r="19" spans="2:13" x14ac:dyDescent="0.15">
      <c r="B19" s="24"/>
      <c r="C19" s="7" t="s">
        <v>222</v>
      </c>
      <c r="D19" s="121" t="s">
        <v>223</v>
      </c>
      <c r="E19" s="64" t="s">
        <v>232</v>
      </c>
      <c r="F19" s="64" t="s">
        <v>224</v>
      </c>
      <c r="G19" s="80" t="s">
        <v>90</v>
      </c>
      <c r="H19" s="46" t="s">
        <v>90</v>
      </c>
      <c r="I19" s="47" t="s">
        <v>77</v>
      </c>
      <c r="J19" s="17"/>
      <c r="K19" s="17"/>
    </row>
    <row r="20" spans="2:13" x14ac:dyDescent="0.15">
      <c r="B20" s="26"/>
      <c r="C20" s="27"/>
      <c r="D20" s="28"/>
      <c r="E20" s="29"/>
      <c r="F20" s="30"/>
      <c r="G20" s="31"/>
      <c r="H20" s="32"/>
      <c r="I20" s="33"/>
      <c r="J20" s="17"/>
      <c r="K20" s="17"/>
    </row>
    <row r="21" spans="2:13" x14ac:dyDescent="0.15">
      <c r="B21" s="12"/>
      <c r="C21" s="34"/>
      <c r="D21" s="35"/>
      <c r="E21" s="29"/>
      <c r="F21" s="30"/>
      <c r="G21" s="31"/>
      <c r="H21" s="32"/>
      <c r="I21" s="33"/>
      <c r="J21" s="17"/>
      <c r="K21" s="17"/>
    </row>
    <row r="22" spans="2:13" ht="12.75" thickBot="1" x14ac:dyDescent="0.2">
      <c r="B22" s="103" t="s">
        <v>91</v>
      </c>
      <c r="C22" s="36"/>
      <c r="D22" s="37"/>
      <c r="E22" s="38"/>
      <c r="F22" s="39"/>
      <c r="G22" s="38"/>
      <c r="H22" s="40"/>
      <c r="I22" s="41"/>
      <c r="J22" s="17"/>
      <c r="K22" s="17"/>
    </row>
    <row r="23" spans="2:13" ht="12.75" thickBot="1" x14ac:dyDescent="0.2">
      <c r="B23" s="17"/>
      <c r="E23" s="1" t="s">
        <v>27</v>
      </c>
    </row>
    <row r="24" spans="2:13" x14ac:dyDescent="0.15">
      <c r="H24" s="42" t="s">
        <v>28</v>
      </c>
    </row>
    <row r="25" spans="2:13" x14ac:dyDescent="0.15">
      <c r="H25" s="43" t="s">
        <v>29</v>
      </c>
    </row>
    <row r="26" spans="2:13" x14ac:dyDescent="0.15">
      <c r="H26" s="43" t="s">
        <v>30</v>
      </c>
    </row>
    <row r="27" spans="2:13" ht="12.75" thickBot="1" x14ac:dyDescent="0.2">
      <c r="H27" s="44"/>
    </row>
    <row r="28" spans="2:13" x14ac:dyDescent="0.15">
      <c r="H28" s="18"/>
    </row>
    <row r="29" spans="2:13" ht="12.75" thickBot="1" x14ac:dyDescent="0.2">
      <c r="B29" s="1" t="s">
        <v>31</v>
      </c>
      <c r="K29" s="17"/>
      <c r="L29" s="17"/>
      <c r="M29" s="17"/>
    </row>
    <row r="30" spans="2:13" x14ac:dyDescent="0.15">
      <c r="B30" s="3" t="s">
        <v>10</v>
      </c>
      <c r="C30" s="4" t="s">
        <v>11</v>
      </c>
      <c r="D30" s="19" t="s">
        <v>32</v>
      </c>
      <c r="E30" s="4" t="s">
        <v>13</v>
      </c>
      <c r="F30" s="20" t="s">
        <v>33</v>
      </c>
      <c r="G30" s="5" t="s">
        <v>34</v>
      </c>
      <c r="I30" s="17"/>
      <c r="J30" s="17"/>
      <c r="K30" s="18"/>
    </row>
    <row r="31" spans="2:13" x14ac:dyDescent="0.15">
      <c r="B31" s="6" t="s">
        <v>18</v>
      </c>
      <c r="C31" s="7" t="s">
        <v>35</v>
      </c>
      <c r="D31" s="22" t="s">
        <v>36</v>
      </c>
      <c r="E31" s="7" t="s">
        <v>37</v>
      </c>
      <c r="F31" s="23" t="s">
        <v>38</v>
      </c>
      <c r="G31" s="8"/>
      <c r="I31" s="17"/>
      <c r="J31" s="17"/>
      <c r="K31" s="18"/>
    </row>
    <row r="32" spans="2:13" x14ac:dyDescent="0.15">
      <c r="B32" s="6" t="s">
        <v>24</v>
      </c>
      <c r="C32" s="7" t="s">
        <v>39</v>
      </c>
      <c r="D32" s="22"/>
      <c r="E32" s="7" t="s">
        <v>159</v>
      </c>
      <c r="F32" s="23" t="s">
        <v>40</v>
      </c>
      <c r="G32" s="209" t="s">
        <v>233</v>
      </c>
      <c r="I32" s="17"/>
      <c r="J32" s="17"/>
      <c r="K32" s="18"/>
    </row>
    <row r="33" spans="2:11" x14ac:dyDescent="0.15">
      <c r="B33" s="45"/>
      <c r="C33" s="22" t="s">
        <v>41</v>
      </c>
      <c r="D33" s="22" t="s">
        <v>42</v>
      </c>
      <c r="E33" s="7" t="s">
        <v>43</v>
      </c>
      <c r="F33" s="46" t="s">
        <v>44</v>
      </c>
      <c r="G33" s="47" t="s">
        <v>45</v>
      </c>
      <c r="I33" s="17"/>
      <c r="J33" s="17"/>
      <c r="K33" s="17"/>
    </row>
    <row r="34" spans="2:11" x14ac:dyDescent="0.15">
      <c r="B34" s="26"/>
      <c r="C34" s="27"/>
      <c r="D34" s="35"/>
      <c r="E34" s="48"/>
      <c r="F34" s="49"/>
      <c r="G34" s="50"/>
    </row>
    <row r="35" spans="2:11" x14ac:dyDescent="0.15">
      <c r="B35" s="51"/>
      <c r="C35" s="34"/>
      <c r="D35" s="35"/>
      <c r="E35" s="48"/>
      <c r="F35" s="52"/>
      <c r="G35" s="53"/>
    </row>
    <row r="36" spans="2:11" ht="12.75" thickBot="1" x14ac:dyDescent="0.2">
      <c r="B36" s="103" t="s">
        <v>91</v>
      </c>
      <c r="C36" s="36"/>
      <c r="D36" s="37"/>
      <c r="E36" s="54"/>
      <c r="F36" s="40"/>
      <c r="G36" s="55"/>
    </row>
    <row r="37" spans="2:11" ht="12.75" thickBot="1" x14ac:dyDescent="0.2">
      <c r="C37" s="56"/>
      <c r="D37" s="56"/>
      <c r="E37" s="1" t="s">
        <v>46</v>
      </c>
    </row>
    <row r="38" spans="2:11" x14ac:dyDescent="0.15">
      <c r="C38" s="56"/>
      <c r="D38" s="17"/>
      <c r="F38" s="42" t="s">
        <v>47</v>
      </c>
    </row>
    <row r="39" spans="2:11" x14ac:dyDescent="0.15">
      <c r="F39" s="43" t="s">
        <v>48</v>
      </c>
    </row>
    <row r="40" spans="2:11" x14ac:dyDescent="0.15">
      <c r="F40" s="43" t="s">
        <v>49</v>
      </c>
    </row>
    <row r="41" spans="2:11" ht="12.75" thickBot="1" x14ac:dyDescent="0.2">
      <c r="F41" s="44"/>
    </row>
    <row r="43" spans="2:11" ht="12.75" thickBot="1" x14ac:dyDescent="0.2">
      <c r="B43" s="1" t="s">
        <v>50</v>
      </c>
    </row>
    <row r="44" spans="2:11" x14ac:dyDescent="0.15">
      <c r="B44" s="3" t="s">
        <v>10</v>
      </c>
      <c r="C44" s="57" t="s">
        <v>51</v>
      </c>
      <c r="D44" s="58"/>
      <c r="E44" s="58"/>
      <c r="F44" s="59"/>
      <c r="G44" s="60"/>
      <c r="H44" s="19" t="s">
        <v>52</v>
      </c>
      <c r="I44" s="4" t="s">
        <v>13</v>
      </c>
      <c r="J44" s="20" t="s">
        <v>53</v>
      </c>
      <c r="K44" s="5" t="s">
        <v>17</v>
      </c>
    </row>
    <row r="45" spans="2:11" x14ac:dyDescent="0.15">
      <c r="B45" s="6" t="s">
        <v>18</v>
      </c>
      <c r="C45" s="61"/>
      <c r="D45" s="62" t="s">
        <v>54</v>
      </c>
      <c r="E45" s="62" t="s">
        <v>55</v>
      </c>
      <c r="F45" s="62" t="s">
        <v>56</v>
      </c>
      <c r="G45" s="63" t="s">
        <v>57</v>
      </c>
      <c r="H45" s="22" t="s">
        <v>58</v>
      </c>
      <c r="I45" s="7" t="s">
        <v>59</v>
      </c>
      <c r="J45" s="23" t="s">
        <v>60</v>
      </c>
      <c r="K45" s="11"/>
    </row>
    <row r="46" spans="2:11" x14ac:dyDescent="0.15">
      <c r="B46" s="6" t="s">
        <v>24</v>
      </c>
      <c r="C46" s="61"/>
      <c r="D46" s="22"/>
      <c r="E46" s="22"/>
      <c r="F46" s="22"/>
      <c r="G46" s="63"/>
      <c r="H46" s="22" t="s">
        <v>61</v>
      </c>
      <c r="I46" s="7" t="s">
        <v>159</v>
      </c>
      <c r="J46" s="23" t="s">
        <v>23</v>
      </c>
      <c r="K46" s="209" t="s">
        <v>233</v>
      </c>
    </row>
    <row r="47" spans="2:11" x14ac:dyDescent="0.15">
      <c r="B47" s="105"/>
      <c r="C47" s="64" t="s">
        <v>41</v>
      </c>
      <c r="D47" s="64" t="s">
        <v>41</v>
      </c>
      <c r="E47" s="64" t="s">
        <v>62</v>
      </c>
      <c r="F47" s="64" t="s">
        <v>62</v>
      </c>
      <c r="G47" s="64" t="s">
        <v>62</v>
      </c>
      <c r="H47" s="22" t="s">
        <v>63</v>
      </c>
      <c r="I47" s="7" t="s">
        <v>64</v>
      </c>
      <c r="J47" s="46" t="s">
        <v>65</v>
      </c>
      <c r="K47" s="47" t="s">
        <v>70</v>
      </c>
    </row>
    <row r="48" spans="2:11" x14ac:dyDescent="0.15">
      <c r="B48" s="26"/>
      <c r="C48" s="65"/>
      <c r="D48" s="66"/>
      <c r="E48" s="66"/>
      <c r="F48" s="67"/>
      <c r="G48" s="66"/>
      <c r="H48" s="68"/>
      <c r="I48" s="31"/>
      <c r="J48" s="32"/>
      <c r="K48" s="33"/>
    </row>
    <row r="49" spans="2:17" x14ac:dyDescent="0.15">
      <c r="B49" s="51"/>
      <c r="C49" s="67"/>
      <c r="D49" s="67"/>
      <c r="E49" s="67"/>
      <c r="F49" s="67"/>
      <c r="G49" s="67"/>
      <c r="H49" s="68"/>
      <c r="I49" s="31"/>
      <c r="J49" s="32"/>
      <c r="K49" s="33"/>
    </row>
    <row r="50" spans="2:17" ht="12.75" thickBot="1" x14ac:dyDescent="0.2">
      <c r="B50" s="103" t="s">
        <v>91</v>
      </c>
      <c r="C50" s="69"/>
      <c r="D50" s="69"/>
      <c r="E50" s="69"/>
      <c r="F50" s="69"/>
      <c r="G50" s="70"/>
      <c r="H50" s="71"/>
      <c r="I50" s="72"/>
      <c r="J50" s="40"/>
      <c r="K50" s="55"/>
    </row>
    <row r="51" spans="2:17" ht="12.75" thickBot="1" x14ac:dyDescent="0.2">
      <c r="B51" s="17"/>
      <c r="C51" s="56"/>
      <c r="D51" s="56"/>
      <c r="E51" s="56"/>
      <c r="F51" s="56"/>
      <c r="G51" s="56"/>
      <c r="H51" s="56"/>
      <c r="I51" s="1" t="s">
        <v>66</v>
      </c>
      <c r="J51" s="18"/>
    </row>
    <row r="52" spans="2:17" x14ac:dyDescent="0.15">
      <c r="C52" s="56"/>
      <c r="D52" s="56"/>
      <c r="E52" s="56"/>
      <c r="F52" s="56"/>
      <c r="G52" s="56"/>
      <c r="H52" s="56"/>
      <c r="J52" s="42" t="s">
        <v>67</v>
      </c>
    </row>
    <row r="53" spans="2:17" x14ac:dyDescent="0.15">
      <c r="C53" s="56"/>
      <c r="D53" s="56"/>
      <c r="E53" s="56"/>
      <c r="F53" s="56"/>
      <c r="G53" s="56"/>
      <c r="H53" s="56"/>
      <c r="J53" s="43" t="s">
        <v>68</v>
      </c>
    </row>
    <row r="54" spans="2:17" x14ac:dyDescent="0.15">
      <c r="C54" s="56"/>
      <c r="D54" s="56"/>
      <c r="E54" s="56"/>
      <c r="F54" s="56"/>
      <c r="G54" s="56"/>
      <c r="H54" s="56"/>
      <c r="J54" s="73" t="s">
        <v>69</v>
      </c>
    </row>
    <row r="55" spans="2:17" ht="12.75" thickBot="1" x14ac:dyDescent="0.2">
      <c r="C55" s="56"/>
      <c r="D55" s="56"/>
      <c r="E55" s="56"/>
      <c r="F55" s="56"/>
      <c r="G55" s="56"/>
      <c r="H55" s="56"/>
      <c r="J55" s="74"/>
    </row>
    <row r="56" spans="2:17" x14ac:dyDescent="0.15">
      <c r="B56" s="17"/>
      <c r="C56" s="56"/>
      <c r="D56" s="56"/>
      <c r="E56" s="56"/>
      <c r="F56" s="56"/>
      <c r="G56" s="56"/>
      <c r="H56" s="56"/>
      <c r="I56" s="18"/>
      <c r="J56" s="18"/>
    </row>
    <row r="57" spans="2:17" ht="12.75" thickBot="1" x14ac:dyDescent="0.2">
      <c r="B57" s="1" t="s">
        <v>71</v>
      </c>
      <c r="C57" s="18"/>
      <c r="D57" s="18"/>
      <c r="E57" s="18"/>
      <c r="F57" s="18"/>
      <c r="G57" s="18"/>
      <c r="H57" s="18"/>
      <c r="I57" s="18"/>
      <c r="J57" s="18"/>
      <c r="K57" s="17"/>
      <c r="L57" s="18"/>
    </row>
    <row r="58" spans="2:17" x14ac:dyDescent="0.15">
      <c r="B58" s="3" t="s">
        <v>10</v>
      </c>
      <c r="C58" s="75" t="s">
        <v>72</v>
      </c>
      <c r="D58" s="76"/>
      <c r="E58" s="58"/>
      <c r="F58" s="58"/>
      <c r="G58" s="77" t="s">
        <v>73</v>
      </c>
      <c r="H58" s="58"/>
      <c r="I58" s="58"/>
      <c r="J58" s="60"/>
      <c r="K58" s="90" t="s">
        <v>79</v>
      </c>
      <c r="L58" s="18"/>
      <c r="M58" s="18"/>
      <c r="N58" s="18"/>
      <c r="O58" s="18"/>
      <c r="P58" s="17"/>
      <c r="Q58" s="18"/>
    </row>
    <row r="59" spans="2:17" x14ac:dyDescent="0.15">
      <c r="B59" s="6" t="s">
        <v>18</v>
      </c>
      <c r="C59" s="63"/>
      <c r="D59" s="62" t="s">
        <v>74</v>
      </c>
      <c r="E59" s="62" t="s">
        <v>75</v>
      </c>
      <c r="F59" s="221" t="s">
        <v>76</v>
      </c>
      <c r="G59" s="23"/>
      <c r="H59" s="63" t="s">
        <v>74</v>
      </c>
      <c r="I59" s="22" t="s">
        <v>75</v>
      </c>
      <c r="J59" s="22" t="s">
        <v>76</v>
      </c>
      <c r="K59" s="142" t="s">
        <v>234</v>
      </c>
      <c r="L59" s="18"/>
      <c r="M59" s="18"/>
      <c r="N59" s="18"/>
      <c r="O59" s="18"/>
      <c r="P59" s="17"/>
      <c r="Q59" s="18"/>
    </row>
    <row r="60" spans="2:17" x14ac:dyDescent="0.15">
      <c r="B60" s="78" t="s">
        <v>24</v>
      </c>
      <c r="C60" s="79" t="s">
        <v>77</v>
      </c>
      <c r="D60" s="64" t="s">
        <v>77</v>
      </c>
      <c r="E60" s="64" t="s">
        <v>77</v>
      </c>
      <c r="F60" s="80" t="s">
        <v>77</v>
      </c>
      <c r="G60" s="46" t="s">
        <v>77</v>
      </c>
      <c r="H60" s="79" t="s">
        <v>77</v>
      </c>
      <c r="I60" s="64" t="s">
        <v>77</v>
      </c>
      <c r="J60" s="64" t="s">
        <v>77</v>
      </c>
      <c r="K60" s="91" t="s">
        <v>77</v>
      </c>
      <c r="L60" s="18"/>
      <c r="M60" s="18"/>
      <c r="N60" s="18"/>
      <c r="O60" s="18"/>
      <c r="P60" s="17"/>
      <c r="Q60" s="18"/>
    </row>
    <row r="61" spans="2:17" x14ac:dyDescent="0.15">
      <c r="B61" s="9"/>
      <c r="C61" s="81"/>
      <c r="D61" s="61"/>
      <c r="E61" s="61"/>
      <c r="F61" s="10"/>
      <c r="G61" s="82"/>
      <c r="H61" s="83"/>
      <c r="I61" s="61"/>
      <c r="J61" s="61"/>
      <c r="K61" s="33"/>
      <c r="L61" s="18"/>
      <c r="M61" s="18"/>
      <c r="N61" s="18"/>
      <c r="O61" s="18"/>
      <c r="P61" s="17"/>
      <c r="Q61" s="18"/>
    </row>
    <row r="62" spans="2:17" x14ac:dyDescent="0.15">
      <c r="B62" s="12"/>
      <c r="C62" s="81"/>
      <c r="D62" s="81"/>
      <c r="E62" s="81"/>
      <c r="F62" s="84"/>
      <c r="G62" s="85"/>
      <c r="H62" s="86"/>
      <c r="I62" s="81"/>
      <c r="J62" s="81"/>
      <c r="K62" s="33"/>
      <c r="L62" s="18"/>
      <c r="M62" s="18"/>
      <c r="N62" s="18"/>
      <c r="O62" s="18"/>
      <c r="P62" s="17"/>
      <c r="Q62" s="18"/>
    </row>
    <row r="63" spans="2:17" ht="12.75" thickBot="1" x14ac:dyDescent="0.2">
      <c r="B63" s="103" t="s">
        <v>91</v>
      </c>
      <c r="C63" s="87"/>
      <c r="D63" s="87"/>
      <c r="E63" s="87"/>
      <c r="F63" s="87"/>
      <c r="G63" s="88"/>
      <c r="H63" s="89"/>
      <c r="I63" s="89"/>
      <c r="J63" s="89"/>
      <c r="K63" s="92"/>
      <c r="L63" s="18"/>
      <c r="M63" s="18"/>
      <c r="N63" s="18"/>
      <c r="O63" s="18"/>
      <c r="P63" s="17"/>
      <c r="Q63" s="18"/>
    </row>
    <row r="64" spans="2:17" ht="12.75" thickBot="1" x14ac:dyDescent="0.2">
      <c r="C64" s="18"/>
      <c r="D64" s="18"/>
      <c r="E64" s="18"/>
      <c r="F64" s="18"/>
      <c r="G64" s="18"/>
      <c r="H64" s="18"/>
      <c r="I64" s="18"/>
      <c r="J64" s="18"/>
      <c r="K64" s="17"/>
      <c r="L64" s="18"/>
    </row>
    <row r="65" spans="2:14" x14ac:dyDescent="0.15">
      <c r="C65" s="18"/>
      <c r="D65" s="18"/>
      <c r="E65" s="18"/>
      <c r="F65" s="42" t="s">
        <v>78</v>
      </c>
      <c r="G65" s="18"/>
      <c r="H65" s="18"/>
      <c r="I65" s="18"/>
      <c r="K65" s="17"/>
      <c r="L65" s="18"/>
    </row>
    <row r="66" spans="2:14" x14ac:dyDescent="0.15">
      <c r="C66" s="18"/>
      <c r="D66" s="18"/>
      <c r="E66" s="18"/>
      <c r="F66" s="43" t="s">
        <v>80</v>
      </c>
      <c r="G66" s="18"/>
      <c r="H66" s="18"/>
      <c r="I66" s="18"/>
      <c r="K66" s="17"/>
      <c r="L66" s="18"/>
    </row>
    <row r="67" spans="2:14" x14ac:dyDescent="0.15">
      <c r="C67" s="18"/>
      <c r="D67" s="18"/>
      <c r="E67" s="18"/>
      <c r="F67" s="73" t="s">
        <v>77</v>
      </c>
      <c r="G67" s="18"/>
      <c r="H67" s="18"/>
      <c r="I67" s="18"/>
      <c r="K67" s="17"/>
      <c r="L67" s="18"/>
    </row>
    <row r="68" spans="2:14" ht="12.75" thickBot="1" x14ac:dyDescent="0.2">
      <c r="C68" s="18"/>
      <c r="D68" s="18"/>
      <c r="E68" s="18"/>
      <c r="F68" s="74"/>
      <c r="G68" s="18"/>
      <c r="H68" s="18"/>
      <c r="I68" s="18"/>
      <c r="K68" s="17"/>
      <c r="L68" s="18"/>
    </row>
    <row r="69" spans="2:14" x14ac:dyDescent="0.15">
      <c r="C69" s="18"/>
      <c r="D69" s="18"/>
      <c r="E69" s="18"/>
      <c r="F69" s="18"/>
      <c r="G69" s="18"/>
      <c r="H69" s="18"/>
      <c r="I69" s="18"/>
      <c r="K69" s="17"/>
      <c r="L69" s="18"/>
    </row>
    <row r="70" spans="2:14" x14ac:dyDescent="0.15">
      <c r="C70" s="18"/>
      <c r="D70" s="18"/>
      <c r="E70" s="18"/>
      <c r="F70" s="18"/>
      <c r="G70" s="18"/>
      <c r="H70" s="18"/>
      <c r="I70" s="18"/>
      <c r="K70" s="17"/>
      <c r="L70" s="18"/>
    </row>
    <row r="71" spans="2:14" x14ac:dyDescent="0.15">
      <c r="C71" s="18"/>
      <c r="D71" s="18"/>
      <c r="E71" s="18"/>
      <c r="F71" s="18"/>
      <c r="G71" s="18"/>
      <c r="H71" s="18"/>
      <c r="I71" s="18"/>
      <c r="J71" s="18"/>
      <c r="K71" s="17"/>
      <c r="L71" s="18"/>
    </row>
    <row r="72" spans="2:14" ht="12.75" thickBot="1" x14ac:dyDescent="0.2">
      <c r="B72" s="1" t="s">
        <v>81</v>
      </c>
      <c r="D72" s="1" t="s">
        <v>82</v>
      </c>
      <c r="N72" s="18"/>
    </row>
    <row r="73" spans="2:14" x14ac:dyDescent="0.15">
      <c r="B73" s="93" t="s">
        <v>83</v>
      </c>
      <c r="C73" s="94"/>
      <c r="D73" s="95"/>
      <c r="E73" s="17"/>
      <c r="F73" s="18"/>
      <c r="N73" s="18"/>
    </row>
    <row r="74" spans="2:14" x14ac:dyDescent="0.15">
      <c r="B74" s="51" t="s">
        <v>84</v>
      </c>
      <c r="C74" s="96"/>
      <c r="D74" s="97"/>
      <c r="E74" s="17"/>
      <c r="F74" s="18"/>
      <c r="N74" s="18"/>
    </row>
    <row r="75" spans="2:14" x14ac:dyDescent="0.15">
      <c r="B75" s="51" t="s">
        <v>85</v>
      </c>
      <c r="C75" s="96"/>
      <c r="D75" s="97"/>
      <c r="E75" s="17"/>
      <c r="F75" s="18"/>
      <c r="N75" s="18"/>
    </row>
    <row r="76" spans="2:14" x14ac:dyDescent="0.15">
      <c r="B76" s="51" t="s">
        <v>86</v>
      </c>
      <c r="C76" s="98"/>
      <c r="D76" s="99"/>
      <c r="E76" s="17"/>
      <c r="F76" s="18"/>
      <c r="N76" s="18"/>
    </row>
    <row r="77" spans="2:14" ht="12.75" thickBot="1" x14ac:dyDescent="0.2">
      <c r="B77" s="100" t="s">
        <v>87</v>
      </c>
      <c r="C77" s="101"/>
      <c r="D77" s="55"/>
      <c r="E77" s="17"/>
      <c r="F77" s="18"/>
      <c r="N77" s="18"/>
    </row>
    <row r="78" spans="2:14" x14ac:dyDescent="0.15">
      <c r="N78" s="18"/>
    </row>
    <row r="79" spans="2:14" ht="12.75" thickBot="1" x14ac:dyDescent="0.2">
      <c r="B79" s="1" t="s">
        <v>285</v>
      </c>
    </row>
    <row r="80" spans="2:14" ht="14.25" customHeight="1" thickBot="1" x14ac:dyDescent="0.2">
      <c r="B80" s="222" t="s">
        <v>236</v>
      </c>
      <c r="C80" s="240"/>
      <c r="D80" s="241"/>
      <c r="E80" s="241"/>
      <c r="F80" s="241"/>
      <c r="G80" s="242"/>
    </row>
    <row r="81" spans="2:10" x14ac:dyDescent="0.15">
      <c r="C81" s="17"/>
      <c r="D81" s="17"/>
      <c r="E81" s="17"/>
      <c r="I81" s="108"/>
    </row>
    <row r="82" spans="2:10" ht="12.75" thickBot="1" x14ac:dyDescent="0.2">
      <c r="B82" s="1" t="s">
        <v>237</v>
      </c>
    </row>
    <row r="83" spans="2:10" x14ac:dyDescent="0.15">
      <c r="B83" s="220" t="s">
        <v>93</v>
      </c>
      <c r="C83" s="19" t="s">
        <v>4</v>
      </c>
      <c r="D83" s="19" t="s">
        <v>94</v>
      </c>
      <c r="E83" s="4" t="s">
        <v>95</v>
      </c>
      <c r="F83" s="19" t="s">
        <v>240</v>
      </c>
      <c r="G83" s="19" t="s">
        <v>96</v>
      </c>
      <c r="H83" s="210" t="s">
        <v>97</v>
      </c>
      <c r="I83" s="19" t="s">
        <v>282</v>
      </c>
      <c r="J83" s="5" t="s">
        <v>17</v>
      </c>
    </row>
    <row r="84" spans="2:10" x14ac:dyDescent="0.15">
      <c r="B84" s="6" t="s">
        <v>24</v>
      </c>
      <c r="C84" s="22" t="s">
        <v>98</v>
      </c>
      <c r="D84" s="22" t="s">
        <v>238</v>
      </c>
      <c r="E84" s="7" t="s">
        <v>241</v>
      </c>
      <c r="F84" s="22" t="s">
        <v>239</v>
      </c>
      <c r="G84" s="22" t="s">
        <v>99</v>
      </c>
      <c r="H84" s="143" t="s">
        <v>100</v>
      </c>
      <c r="I84" s="22" t="s">
        <v>242</v>
      </c>
      <c r="J84" s="8" t="s">
        <v>23</v>
      </c>
    </row>
    <row r="85" spans="2:10" x14ac:dyDescent="0.15">
      <c r="B85" s="45"/>
      <c r="C85" s="22" t="s">
        <v>101</v>
      </c>
      <c r="D85" s="22"/>
      <c r="E85" s="7" t="s">
        <v>159</v>
      </c>
      <c r="F85" s="22"/>
      <c r="G85" s="22"/>
      <c r="H85" s="23" t="s">
        <v>243</v>
      </c>
      <c r="I85" s="22" t="s">
        <v>246</v>
      </c>
      <c r="J85" s="8" t="s">
        <v>244</v>
      </c>
    </row>
    <row r="86" spans="2:10" x14ac:dyDescent="0.15">
      <c r="B86" s="45"/>
      <c r="C86" s="64" t="s">
        <v>92</v>
      </c>
      <c r="D86" s="64" t="s">
        <v>41</v>
      </c>
      <c r="E86" s="80" t="s">
        <v>77</v>
      </c>
      <c r="F86" s="64" t="s">
        <v>102</v>
      </c>
      <c r="G86" s="64" t="s">
        <v>102</v>
      </c>
      <c r="H86" s="46" t="s">
        <v>103</v>
      </c>
      <c r="I86" s="64" t="s">
        <v>77</v>
      </c>
      <c r="J86" s="47" t="s">
        <v>77</v>
      </c>
    </row>
    <row r="87" spans="2:10" s="109" customFormat="1" x14ac:dyDescent="0.15">
      <c r="B87" s="110" t="s">
        <v>104</v>
      </c>
      <c r="C87" s="67"/>
      <c r="D87" s="67"/>
      <c r="E87" s="34"/>
      <c r="F87" s="67"/>
      <c r="G87" s="67"/>
      <c r="H87" s="111"/>
      <c r="I87" s="67"/>
      <c r="J87" s="33"/>
    </row>
    <row r="88" spans="2:10" s="109" customFormat="1" x14ac:dyDescent="0.15">
      <c r="B88" s="110" t="s">
        <v>105</v>
      </c>
      <c r="C88" s="67"/>
      <c r="D88" s="67"/>
      <c r="E88" s="34"/>
      <c r="F88" s="67"/>
      <c r="G88" s="67"/>
      <c r="H88" s="111"/>
      <c r="I88" s="67"/>
      <c r="J88" s="33"/>
    </row>
    <row r="89" spans="2:10" s="109" customFormat="1" x14ac:dyDescent="0.15">
      <c r="B89" s="110" t="s">
        <v>106</v>
      </c>
      <c r="C89" s="67"/>
      <c r="D89" s="67"/>
      <c r="E89" s="34"/>
      <c r="F89" s="67"/>
      <c r="G89" s="67"/>
      <c r="H89" s="111"/>
      <c r="I89" s="67"/>
      <c r="J89" s="33"/>
    </row>
    <row r="90" spans="2:10" s="109" customFormat="1" x14ac:dyDescent="0.15">
      <c r="B90" s="110" t="s">
        <v>107</v>
      </c>
      <c r="C90" s="67"/>
      <c r="D90" s="67"/>
      <c r="E90" s="34"/>
      <c r="F90" s="67"/>
      <c r="G90" s="67"/>
      <c r="H90" s="111"/>
      <c r="I90" s="67"/>
      <c r="J90" s="33"/>
    </row>
    <row r="91" spans="2:10" s="109" customFormat="1" ht="12.75" thickBot="1" x14ac:dyDescent="0.2">
      <c r="B91" s="103" t="s">
        <v>91</v>
      </c>
      <c r="C91" s="70"/>
      <c r="D91" s="70"/>
      <c r="E91" s="72"/>
      <c r="F91" s="72"/>
      <c r="G91" s="72"/>
      <c r="H91" s="112"/>
      <c r="I91" s="72"/>
      <c r="J91" s="55"/>
    </row>
    <row r="92" spans="2:10" x14ac:dyDescent="0.15">
      <c r="E92" s="116" t="s">
        <v>108</v>
      </c>
      <c r="F92" s="116"/>
      <c r="G92" s="116"/>
      <c r="H92" s="116"/>
      <c r="I92" s="211" t="s">
        <v>109</v>
      </c>
    </row>
    <row r="93" spans="2:10" x14ac:dyDescent="0.15">
      <c r="I93" s="17"/>
    </row>
    <row r="94" spans="2:10" ht="12.75" thickBot="1" x14ac:dyDescent="0.2">
      <c r="B94" s="1" t="s">
        <v>245</v>
      </c>
      <c r="C94" s="17"/>
      <c r="D94" s="17"/>
    </row>
    <row r="95" spans="2:10" x14ac:dyDescent="0.15">
      <c r="B95" s="220" t="s">
        <v>93</v>
      </c>
      <c r="C95" s="19" t="s">
        <v>4</v>
      </c>
      <c r="D95" s="19" t="s">
        <v>94</v>
      </c>
      <c r="E95" s="4" t="s">
        <v>95</v>
      </c>
      <c r="F95" s="20" t="s">
        <v>110</v>
      </c>
      <c r="G95" s="19" t="s">
        <v>283</v>
      </c>
      <c r="H95" s="5" t="s">
        <v>17</v>
      </c>
      <c r="I95" s="21"/>
      <c r="J95" s="17"/>
    </row>
    <row r="96" spans="2:10" x14ac:dyDescent="0.15">
      <c r="B96" s="6" t="s">
        <v>24</v>
      </c>
      <c r="C96" s="22" t="s">
        <v>98</v>
      </c>
      <c r="D96" s="22" t="s">
        <v>238</v>
      </c>
      <c r="E96" s="113" t="s">
        <v>242</v>
      </c>
      <c r="F96" s="23" t="s">
        <v>112</v>
      </c>
      <c r="G96" s="22" t="s">
        <v>242</v>
      </c>
      <c r="H96" s="8"/>
      <c r="I96" s="17"/>
      <c r="J96" s="17"/>
    </row>
    <row r="97" spans="2:14" x14ac:dyDescent="0.15">
      <c r="B97" s="45"/>
      <c r="C97" s="22" t="s">
        <v>101</v>
      </c>
      <c r="D97" s="22"/>
      <c r="E97" s="7" t="s">
        <v>159</v>
      </c>
      <c r="F97" s="23" t="s">
        <v>113</v>
      </c>
      <c r="G97" s="22" t="s">
        <v>247</v>
      </c>
      <c r="H97" s="8" t="s">
        <v>248</v>
      </c>
      <c r="I97" s="17"/>
      <c r="J97" s="17"/>
    </row>
    <row r="98" spans="2:14" x14ac:dyDescent="0.15">
      <c r="B98" s="45"/>
      <c r="C98" s="64" t="s">
        <v>114</v>
      </c>
      <c r="D98" s="64" t="s">
        <v>41</v>
      </c>
      <c r="E98" s="80" t="s">
        <v>90</v>
      </c>
      <c r="F98" s="46" t="s">
        <v>115</v>
      </c>
      <c r="G98" s="64" t="s">
        <v>77</v>
      </c>
      <c r="H98" s="47" t="s">
        <v>77</v>
      </c>
      <c r="I98" s="17"/>
      <c r="J98" s="17"/>
    </row>
    <row r="99" spans="2:14" x14ac:dyDescent="0.15">
      <c r="B99" s="12" t="s">
        <v>104</v>
      </c>
      <c r="C99" s="81"/>
      <c r="D99" s="67"/>
      <c r="E99" s="34"/>
      <c r="F99" s="111"/>
      <c r="G99" s="67"/>
      <c r="H99" s="33"/>
      <c r="I99" s="17"/>
      <c r="J99" s="17"/>
    </row>
    <row r="100" spans="2:14" x14ac:dyDescent="0.15">
      <c r="B100" s="12" t="s">
        <v>105</v>
      </c>
      <c r="C100" s="81"/>
      <c r="D100" s="67"/>
      <c r="E100" s="34"/>
      <c r="F100" s="111"/>
      <c r="G100" s="67"/>
      <c r="H100" s="33"/>
      <c r="I100" s="17"/>
      <c r="J100" s="17"/>
    </row>
    <row r="101" spans="2:14" x14ac:dyDescent="0.15">
      <c r="B101" s="12" t="s">
        <v>106</v>
      </c>
      <c r="C101" s="81"/>
      <c r="D101" s="67"/>
      <c r="E101" s="34"/>
      <c r="F101" s="111"/>
      <c r="G101" s="67"/>
      <c r="H101" s="33"/>
      <c r="I101" s="17"/>
      <c r="J101" s="17"/>
    </row>
    <row r="102" spans="2:14" x14ac:dyDescent="0.15">
      <c r="B102" s="12" t="s">
        <v>107</v>
      </c>
      <c r="C102" s="81"/>
      <c r="D102" s="67"/>
      <c r="E102" s="34"/>
      <c r="F102" s="111"/>
      <c r="G102" s="67"/>
      <c r="H102" s="33"/>
      <c r="I102" s="17"/>
      <c r="J102" s="17"/>
    </row>
    <row r="103" spans="2:14" ht="12.75" thickBot="1" x14ac:dyDescent="0.2">
      <c r="B103" s="103" t="s">
        <v>91</v>
      </c>
      <c r="C103" s="114"/>
      <c r="D103" s="70"/>
      <c r="E103" s="72"/>
      <c r="F103" s="112"/>
      <c r="G103" s="115"/>
      <c r="H103" s="55"/>
      <c r="I103" s="17"/>
      <c r="J103" s="17"/>
    </row>
    <row r="104" spans="2:14" x14ac:dyDescent="0.15">
      <c r="E104" s="116" t="s">
        <v>116</v>
      </c>
      <c r="F104" s="116"/>
      <c r="G104" s="116" t="s">
        <v>117</v>
      </c>
    </row>
    <row r="105" spans="2:14" x14ac:dyDescent="0.15">
      <c r="B105" s="17"/>
      <c r="C105" s="17"/>
      <c r="D105" s="17"/>
    </row>
    <row r="106" spans="2:14" ht="12.75" thickBot="1" x14ac:dyDescent="0.2">
      <c r="B106" s="1" t="s">
        <v>250</v>
      </c>
      <c r="I106" s="1" t="s">
        <v>118</v>
      </c>
    </row>
    <row r="107" spans="2:14" x14ac:dyDescent="0.15">
      <c r="B107" s="93" t="s">
        <v>249</v>
      </c>
      <c r="C107" s="58"/>
      <c r="D107" s="58"/>
      <c r="E107" s="58"/>
      <c r="F107" s="58"/>
      <c r="G107" s="58"/>
      <c r="H107" s="60"/>
      <c r="I107" s="95"/>
      <c r="J107" s="17"/>
      <c r="K107" s="17"/>
      <c r="L107" s="17"/>
      <c r="M107" s="17"/>
      <c r="N107" s="17"/>
    </row>
    <row r="108" spans="2:14" x14ac:dyDescent="0.15">
      <c r="B108" s="51" t="s">
        <v>286</v>
      </c>
      <c r="C108" s="117"/>
      <c r="D108" s="117"/>
      <c r="E108" s="117"/>
      <c r="F108" s="117"/>
      <c r="G108" s="117"/>
      <c r="H108" s="86"/>
      <c r="I108" s="97"/>
      <c r="J108" s="17"/>
      <c r="K108" s="17"/>
      <c r="L108" s="17"/>
      <c r="M108" s="17"/>
      <c r="N108" s="18"/>
    </row>
    <row r="109" spans="2:14" ht="14.25" customHeight="1" thickBot="1" x14ac:dyDescent="0.2">
      <c r="B109" s="243" t="s">
        <v>174</v>
      </c>
      <c r="C109" s="244"/>
      <c r="D109" s="244"/>
      <c r="E109" s="244"/>
      <c r="F109" s="244"/>
      <c r="G109" s="244"/>
      <c r="H109" s="245"/>
      <c r="I109" s="55"/>
      <c r="J109" s="17"/>
      <c r="K109" s="17"/>
      <c r="L109" s="17"/>
      <c r="M109" s="17"/>
      <c r="N109" s="17"/>
    </row>
    <row r="110" spans="2:14" ht="12.75" customHeight="1" x14ac:dyDescent="0.15">
      <c r="B110" s="17"/>
      <c r="C110" s="17"/>
      <c r="D110" s="17"/>
    </row>
    <row r="111" spans="2:14" x14ac:dyDescent="0.15">
      <c r="B111" s="1" t="s">
        <v>120</v>
      </c>
    </row>
    <row r="112" spans="2:14" ht="12.75" thickBot="1" x14ac:dyDescent="0.2">
      <c r="B112" s="1" t="s">
        <v>251</v>
      </c>
    </row>
    <row r="113" spans="2:13" x14ac:dyDescent="0.15">
      <c r="B113" s="220"/>
      <c r="C113" s="19" t="s">
        <v>121</v>
      </c>
      <c r="D113" s="19" t="s">
        <v>122</v>
      </c>
      <c r="E113" s="19" t="s">
        <v>123</v>
      </c>
      <c r="F113" s="19" t="s">
        <v>88</v>
      </c>
      <c r="G113" s="19" t="s">
        <v>111</v>
      </c>
      <c r="H113" s="19" t="s">
        <v>124</v>
      </c>
      <c r="I113" s="5" t="s">
        <v>89</v>
      </c>
      <c r="J113" s="21"/>
      <c r="K113" s="17"/>
      <c r="L113" s="17"/>
      <c r="M113" s="17"/>
    </row>
    <row r="114" spans="2:13" x14ac:dyDescent="0.15">
      <c r="B114" s="45" t="s">
        <v>235</v>
      </c>
      <c r="C114" s="22" t="s">
        <v>125</v>
      </c>
      <c r="D114" s="22"/>
      <c r="E114" s="22" t="s">
        <v>126</v>
      </c>
      <c r="F114" s="22" t="s">
        <v>127</v>
      </c>
      <c r="G114" s="22" t="s">
        <v>128</v>
      </c>
      <c r="H114" s="22" t="s">
        <v>129</v>
      </c>
      <c r="I114" s="8" t="s">
        <v>23</v>
      </c>
      <c r="J114" s="17"/>
      <c r="K114" s="17"/>
      <c r="L114" s="17"/>
      <c r="M114" s="17"/>
    </row>
    <row r="115" spans="2:13" x14ac:dyDescent="0.15">
      <c r="B115" s="45"/>
      <c r="C115" s="22" t="s">
        <v>61</v>
      </c>
      <c r="D115" s="120"/>
      <c r="E115" s="22" t="s">
        <v>159</v>
      </c>
      <c r="F115" s="22"/>
      <c r="G115" s="22"/>
      <c r="H115" s="22" t="s">
        <v>130</v>
      </c>
      <c r="I115" s="8" t="s">
        <v>252</v>
      </c>
      <c r="J115" s="17"/>
      <c r="K115" s="17"/>
      <c r="L115" s="17"/>
      <c r="M115" s="17"/>
    </row>
    <row r="116" spans="2:13" x14ac:dyDescent="0.15">
      <c r="B116" s="45"/>
      <c r="C116" s="22" t="s">
        <v>131</v>
      </c>
      <c r="D116" s="121" t="s">
        <v>132</v>
      </c>
      <c r="E116" s="22" t="s">
        <v>133</v>
      </c>
      <c r="F116" s="22" t="s">
        <v>134</v>
      </c>
      <c r="G116" s="22" t="s">
        <v>134</v>
      </c>
      <c r="H116" s="22" t="s">
        <v>134</v>
      </c>
      <c r="I116" s="8" t="s">
        <v>77</v>
      </c>
      <c r="J116" s="17"/>
      <c r="K116" s="17"/>
      <c r="L116" s="17"/>
      <c r="M116" s="17"/>
    </row>
    <row r="117" spans="2:13" x14ac:dyDescent="0.15">
      <c r="B117" s="45"/>
      <c r="C117" s="22"/>
      <c r="D117" s="121" t="s">
        <v>135</v>
      </c>
      <c r="E117" s="121" t="s">
        <v>135</v>
      </c>
      <c r="F117" s="121" t="s">
        <v>135</v>
      </c>
      <c r="G117" s="121" t="s">
        <v>135</v>
      </c>
      <c r="H117" s="121" t="s">
        <v>135</v>
      </c>
      <c r="I117" s="47"/>
      <c r="J117" s="17"/>
      <c r="K117" s="17"/>
      <c r="L117" s="17"/>
      <c r="M117" s="17"/>
    </row>
    <row r="118" spans="2:13" x14ac:dyDescent="0.15">
      <c r="B118" s="51"/>
      <c r="C118" s="106"/>
      <c r="D118" s="67"/>
      <c r="E118" s="122"/>
      <c r="F118" s="81"/>
      <c r="G118" s="81"/>
      <c r="H118" s="123"/>
      <c r="I118" s="97"/>
      <c r="J118" s="17"/>
      <c r="K118" s="17"/>
      <c r="L118" s="18"/>
      <c r="M118" s="124"/>
    </row>
    <row r="119" spans="2:13" x14ac:dyDescent="0.15">
      <c r="B119" s="51"/>
      <c r="C119" s="67"/>
      <c r="D119" s="67"/>
      <c r="E119" s="122"/>
      <c r="F119" s="81"/>
      <c r="G119" s="81"/>
      <c r="H119" s="123"/>
      <c r="I119" s="97"/>
      <c r="J119" s="17"/>
      <c r="K119" s="17"/>
      <c r="L119" s="18"/>
      <c r="M119" s="124"/>
    </row>
    <row r="120" spans="2:13" ht="12.75" thickBot="1" x14ac:dyDescent="0.2">
      <c r="B120" s="103" t="s">
        <v>91</v>
      </c>
      <c r="C120" s="125"/>
      <c r="D120" s="126"/>
      <c r="E120" s="115"/>
      <c r="F120" s="70"/>
      <c r="G120" s="70"/>
      <c r="H120" s="115"/>
      <c r="I120" s="55"/>
      <c r="J120" s="17"/>
      <c r="K120" s="17"/>
      <c r="L120" s="17"/>
      <c r="M120" s="17"/>
    </row>
    <row r="121" spans="2:13" ht="12.75" thickBot="1" x14ac:dyDescent="0.2">
      <c r="B121" s="17"/>
      <c r="C121" s="18"/>
      <c r="D121" s="18"/>
      <c r="E121" s="18"/>
      <c r="F121" s="18"/>
      <c r="G121" s="18"/>
      <c r="H121" s="18"/>
      <c r="I121" s="18"/>
      <c r="J121" s="17"/>
      <c r="K121" s="17"/>
      <c r="L121" s="17"/>
      <c r="M121" s="17"/>
    </row>
    <row r="122" spans="2:13" ht="13.5" customHeight="1" x14ac:dyDescent="0.15">
      <c r="B122" s="230" t="s">
        <v>253</v>
      </c>
      <c r="C122" s="231"/>
      <c r="D122" s="231"/>
      <c r="E122" s="234"/>
      <c r="F122" s="235"/>
      <c r="G122" s="235"/>
      <c r="H122" s="235"/>
      <c r="I122" s="236"/>
      <c r="J122" s="17"/>
      <c r="K122" s="17"/>
      <c r="L122" s="17"/>
      <c r="M122" s="17"/>
    </row>
    <row r="123" spans="2:13" ht="13.5" customHeight="1" thickBot="1" x14ac:dyDescent="0.2">
      <c r="B123" s="232"/>
      <c r="C123" s="233"/>
      <c r="D123" s="233"/>
      <c r="E123" s="237"/>
      <c r="F123" s="238"/>
      <c r="G123" s="238"/>
      <c r="H123" s="238"/>
      <c r="I123" s="239"/>
      <c r="J123" s="17"/>
      <c r="K123" s="17"/>
      <c r="L123" s="17"/>
      <c r="M123" s="17"/>
    </row>
    <row r="124" spans="2:13" ht="12.75" thickBot="1" x14ac:dyDescent="0.2">
      <c r="B124" s="17"/>
      <c r="C124" s="18"/>
      <c r="D124" s="18"/>
      <c r="E124" s="212"/>
      <c r="F124" s="213"/>
      <c r="G124" s="213"/>
      <c r="H124" s="212"/>
      <c r="I124" s="212"/>
      <c r="J124" s="17"/>
      <c r="K124" s="17"/>
      <c r="L124" s="17"/>
      <c r="M124" s="17"/>
    </row>
    <row r="125" spans="2:13" ht="13.5" customHeight="1" x14ac:dyDescent="0.15">
      <c r="B125" s="230" t="s">
        <v>254</v>
      </c>
      <c r="C125" s="231"/>
      <c r="D125" s="231"/>
      <c r="E125" s="234"/>
      <c r="F125" s="235"/>
      <c r="G125" s="235"/>
      <c r="H125" s="235"/>
      <c r="I125" s="236"/>
      <c r="J125" s="17"/>
      <c r="K125" s="17" t="s">
        <v>26</v>
      </c>
      <c r="L125" s="17"/>
      <c r="M125" s="17"/>
    </row>
    <row r="126" spans="2:13" ht="12.75" thickBot="1" x14ac:dyDescent="0.2">
      <c r="B126" s="232"/>
      <c r="C126" s="233"/>
      <c r="D126" s="233"/>
      <c r="E126" s="237"/>
      <c r="F126" s="238"/>
      <c r="G126" s="238"/>
      <c r="H126" s="238"/>
      <c r="I126" s="239"/>
      <c r="K126" s="17"/>
      <c r="L126" s="17"/>
      <c r="M126" s="17"/>
    </row>
    <row r="127" spans="2:13" x14ac:dyDescent="0.15">
      <c r="F127" s="18"/>
    </row>
    <row r="128" spans="2:13" ht="12.75" thickBot="1" x14ac:dyDescent="0.2">
      <c r="B128" s="17" t="s">
        <v>287</v>
      </c>
      <c r="C128" s="18"/>
      <c r="D128" s="18"/>
      <c r="E128" s="18"/>
      <c r="F128" s="17"/>
      <c r="G128" s="179" t="s">
        <v>82</v>
      </c>
      <c r="I128" s="17"/>
      <c r="J128" s="17"/>
      <c r="K128" s="17"/>
      <c r="L128" s="17"/>
    </row>
    <row r="129" spans="2:17" x14ac:dyDescent="0.15">
      <c r="B129" s="93" t="s">
        <v>255</v>
      </c>
      <c r="C129" s="58"/>
      <c r="D129" s="58"/>
      <c r="E129" s="58"/>
      <c r="F129" s="58"/>
      <c r="G129" s="95"/>
      <c r="I129" s="17"/>
      <c r="J129" s="17"/>
      <c r="K129" s="17"/>
      <c r="L129" s="17"/>
    </row>
    <row r="130" spans="2:17" ht="12.75" thickBot="1" x14ac:dyDescent="0.2">
      <c r="B130" s="100"/>
      <c r="C130" s="118"/>
      <c r="D130" s="118" t="s">
        <v>119</v>
      </c>
      <c r="E130" s="118"/>
      <c r="F130" s="118"/>
      <c r="G130" s="55"/>
    </row>
    <row r="131" spans="2:17" x14ac:dyDescent="0.15">
      <c r="B131" s="17"/>
      <c r="C131" s="18"/>
      <c r="D131" s="18"/>
      <c r="E131" s="18"/>
      <c r="F131" s="17"/>
      <c r="G131" s="17"/>
      <c r="H131" s="18"/>
    </row>
    <row r="132" spans="2:17" x14ac:dyDescent="0.15">
      <c r="B132" s="17"/>
      <c r="C132" s="18"/>
      <c r="D132" s="18"/>
      <c r="E132" s="18"/>
      <c r="F132" s="17"/>
      <c r="G132" s="17"/>
      <c r="H132" s="18"/>
    </row>
    <row r="133" spans="2:17" x14ac:dyDescent="0.15">
      <c r="B133" s="1" t="s">
        <v>142</v>
      </c>
    </row>
    <row r="134" spans="2:17" ht="12.75" thickBot="1" x14ac:dyDescent="0.2">
      <c r="B134" s="1" t="s">
        <v>256</v>
      </c>
    </row>
    <row r="135" spans="2:17" ht="13.5" customHeight="1" x14ac:dyDescent="0.15">
      <c r="B135" s="104"/>
      <c r="C135" s="261" t="s">
        <v>143</v>
      </c>
      <c r="D135" s="262"/>
      <c r="E135" s="261" t="s">
        <v>144</v>
      </c>
      <c r="F135" s="262"/>
      <c r="G135" s="19" t="s">
        <v>137</v>
      </c>
      <c r="H135" s="19" t="s">
        <v>145</v>
      </c>
      <c r="I135" s="19" t="s">
        <v>146</v>
      </c>
      <c r="J135" s="19" t="s">
        <v>263</v>
      </c>
      <c r="K135" s="19" t="s">
        <v>153</v>
      </c>
      <c r="L135" s="252" t="s">
        <v>259</v>
      </c>
      <c r="M135" s="253"/>
      <c r="N135" s="254"/>
      <c r="O135" s="5" t="s">
        <v>89</v>
      </c>
    </row>
    <row r="136" spans="2:17" x14ac:dyDescent="0.15">
      <c r="B136" s="214" t="s">
        <v>235</v>
      </c>
      <c r="C136" s="22" t="s">
        <v>147</v>
      </c>
      <c r="D136" s="22" t="s">
        <v>148</v>
      </c>
      <c r="E136" s="22" t="s">
        <v>149</v>
      </c>
      <c r="F136" s="22" t="s">
        <v>150</v>
      </c>
      <c r="G136" s="22" t="s">
        <v>126</v>
      </c>
      <c r="H136" s="22" t="s">
        <v>126</v>
      </c>
      <c r="I136" s="22" t="s">
        <v>23</v>
      </c>
      <c r="J136" s="22" t="s">
        <v>264</v>
      </c>
      <c r="K136" s="61"/>
      <c r="L136" s="62" t="s">
        <v>260</v>
      </c>
      <c r="M136" s="62" t="s">
        <v>154</v>
      </c>
      <c r="N136" s="22"/>
      <c r="O136" s="8"/>
    </row>
    <row r="137" spans="2:17" x14ac:dyDescent="0.15">
      <c r="B137" s="105"/>
      <c r="C137" s="22" t="s">
        <v>61</v>
      </c>
      <c r="D137" s="22"/>
      <c r="E137" s="131" t="s">
        <v>61</v>
      </c>
      <c r="F137" s="131" t="s">
        <v>151</v>
      </c>
      <c r="G137" s="22" t="s">
        <v>257</v>
      </c>
      <c r="H137" s="22" t="s">
        <v>258</v>
      </c>
      <c r="I137" s="22" t="s">
        <v>152</v>
      </c>
      <c r="J137" s="22"/>
      <c r="K137" s="61"/>
      <c r="L137" s="22"/>
      <c r="M137" s="22"/>
      <c r="N137" s="22" t="s">
        <v>261</v>
      </c>
      <c r="O137" s="209" t="s">
        <v>262</v>
      </c>
    </row>
    <row r="138" spans="2:17" x14ac:dyDescent="0.15">
      <c r="B138" s="105"/>
      <c r="C138" s="22"/>
      <c r="D138" s="22"/>
      <c r="E138" s="131"/>
      <c r="F138" s="131"/>
      <c r="G138" s="22" t="s">
        <v>136</v>
      </c>
      <c r="H138" s="22" t="s">
        <v>136</v>
      </c>
      <c r="I138" s="22" t="s">
        <v>136</v>
      </c>
      <c r="J138" s="22" t="s">
        <v>139</v>
      </c>
      <c r="K138" s="61"/>
      <c r="L138" s="22" t="s">
        <v>155</v>
      </c>
      <c r="M138" s="63" t="s">
        <v>156</v>
      </c>
      <c r="N138" s="63" t="s">
        <v>157</v>
      </c>
      <c r="O138" s="8" t="s">
        <v>77</v>
      </c>
    </row>
    <row r="139" spans="2:17" x14ac:dyDescent="0.15">
      <c r="B139" s="12"/>
      <c r="C139" s="132"/>
      <c r="D139" s="133"/>
      <c r="E139" s="30"/>
      <c r="F139" s="128"/>
      <c r="G139" s="30"/>
      <c r="H139" s="30"/>
      <c r="I139" s="102"/>
      <c r="J139" s="134"/>
      <c r="K139" s="139"/>
      <c r="L139" s="81"/>
      <c r="M139" s="81"/>
      <c r="N139" s="81"/>
      <c r="O139" s="97"/>
    </row>
    <row r="140" spans="2:17" x14ac:dyDescent="0.15">
      <c r="B140" s="12"/>
      <c r="C140" s="132"/>
      <c r="D140" s="133"/>
      <c r="E140" s="30"/>
      <c r="F140" s="128"/>
      <c r="G140" s="30"/>
      <c r="H140" s="30"/>
      <c r="I140" s="102"/>
      <c r="J140" s="134"/>
      <c r="K140" s="139"/>
      <c r="L140" s="81"/>
      <c r="M140" s="81"/>
      <c r="N140" s="81"/>
      <c r="O140" s="97"/>
    </row>
    <row r="141" spans="2:17" x14ac:dyDescent="0.15">
      <c r="B141" s="12"/>
      <c r="C141" s="132"/>
      <c r="D141" s="133"/>
      <c r="E141" s="30"/>
      <c r="F141" s="128"/>
      <c r="G141" s="30"/>
      <c r="H141" s="30"/>
      <c r="I141" s="102"/>
      <c r="J141" s="134"/>
      <c r="K141" s="139"/>
      <c r="L141" s="81"/>
      <c r="M141" s="81"/>
      <c r="N141" s="81"/>
      <c r="O141" s="97"/>
    </row>
    <row r="142" spans="2:17" ht="12.75" thickBot="1" x14ac:dyDescent="0.2">
      <c r="B142" s="103" t="s">
        <v>91</v>
      </c>
      <c r="C142" s="135"/>
      <c r="D142" s="135"/>
      <c r="E142" s="136"/>
      <c r="F142" s="136"/>
      <c r="G142" s="136"/>
      <c r="H142" s="136"/>
      <c r="I142" s="136"/>
      <c r="J142" s="137"/>
      <c r="K142" s="140"/>
      <c r="L142" s="114"/>
      <c r="M142" s="114"/>
      <c r="N142" s="87"/>
      <c r="O142" s="55"/>
    </row>
    <row r="143" spans="2:17" ht="12.75" thickBot="1" x14ac:dyDescent="0.2">
      <c r="B143" s="17"/>
      <c r="C143" s="56"/>
      <c r="D143" s="56"/>
      <c r="E143" s="56"/>
      <c r="F143" s="18"/>
      <c r="G143" s="18"/>
      <c r="H143" s="18"/>
      <c r="I143" s="18"/>
      <c r="J143" s="18"/>
      <c r="K143" s="18"/>
    </row>
    <row r="144" spans="2:17" ht="13.5" customHeight="1" x14ac:dyDescent="0.15">
      <c r="B144" s="230" t="s">
        <v>265</v>
      </c>
      <c r="C144" s="231"/>
      <c r="D144" s="231"/>
      <c r="E144" s="255"/>
      <c r="F144" s="256"/>
      <c r="G144" s="256"/>
      <c r="H144" s="256"/>
      <c r="I144" s="256"/>
      <c r="J144" s="257"/>
      <c r="K144" s="18"/>
      <c r="L144" s="17"/>
      <c r="M144" s="17"/>
      <c r="N144" s="18"/>
      <c r="O144" s="17"/>
      <c r="P144" s="17"/>
      <c r="Q144" s="18"/>
    </row>
    <row r="145" spans="2:17" ht="14.25" customHeight="1" thickBot="1" x14ac:dyDescent="0.2">
      <c r="B145" s="232"/>
      <c r="C145" s="233"/>
      <c r="D145" s="233"/>
      <c r="E145" s="258"/>
      <c r="F145" s="259"/>
      <c r="G145" s="259"/>
      <c r="H145" s="259"/>
      <c r="I145" s="259"/>
      <c r="J145" s="260"/>
      <c r="K145" s="18"/>
      <c r="L145" s="17"/>
      <c r="M145" s="17"/>
      <c r="N145" s="18"/>
      <c r="O145" s="17"/>
      <c r="P145" s="17"/>
      <c r="Q145" s="18"/>
    </row>
    <row r="146" spans="2:17" ht="12.75" thickBot="1" x14ac:dyDescent="0.2">
      <c r="C146" s="56"/>
      <c r="D146" s="56"/>
      <c r="E146" s="56"/>
      <c r="F146" s="18"/>
      <c r="G146" s="18"/>
      <c r="H146" s="18"/>
      <c r="I146" s="18"/>
      <c r="J146" s="18"/>
      <c r="K146" s="18"/>
      <c r="L146" s="17"/>
      <c r="M146" s="17"/>
      <c r="N146" s="18"/>
      <c r="O146" s="17"/>
      <c r="P146" s="17"/>
      <c r="Q146" s="18"/>
    </row>
    <row r="147" spans="2:17" ht="13.5" customHeight="1" x14ac:dyDescent="0.15">
      <c r="B147" s="230" t="s">
        <v>266</v>
      </c>
      <c r="C147" s="231"/>
      <c r="D147" s="231"/>
      <c r="E147" s="246"/>
      <c r="F147" s="247"/>
      <c r="G147" s="247"/>
      <c r="H147" s="247"/>
      <c r="I147" s="247"/>
      <c r="J147" s="248"/>
      <c r="K147" s="18"/>
      <c r="L147" s="17"/>
      <c r="M147" s="17"/>
      <c r="N147" s="18"/>
      <c r="O147" s="17"/>
      <c r="P147" s="17"/>
      <c r="Q147" s="18"/>
    </row>
    <row r="148" spans="2:17" ht="14.25" customHeight="1" thickBot="1" x14ac:dyDescent="0.2">
      <c r="B148" s="232"/>
      <c r="C148" s="233"/>
      <c r="D148" s="233"/>
      <c r="E148" s="249"/>
      <c r="F148" s="250"/>
      <c r="G148" s="250"/>
      <c r="H148" s="250"/>
      <c r="I148" s="250"/>
      <c r="J148" s="251"/>
      <c r="K148" s="18"/>
      <c r="L148" s="17"/>
      <c r="M148" s="17"/>
      <c r="N148" s="18"/>
      <c r="O148" s="17"/>
      <c r="P148" s="17"/>
      <c r="Q148" s="18"/>
    </row>
    <row r="149" spans="2:17" ht="12.75" thickBot="1" x14ac:dyDescent="0.2">
      <c r="C149" s="56"/>
      <c r="D149" s="56"/>
      <c r="E149" s="56"/>
      <c r="F149" s="18"/>
      <c r="G149" s="18"/>
      <c r="H149" s="18"/>
      <c r="I149" s="18"/>
      <c r="J149" s="18"/>
      <c r="K149" s="18"/>
      <c r="L149" s="17"/>
      <c r="M149" s="17"/>
      <c r="N149" s="18"/>
      <c r="O149" s="17"/>
      <c r="P149" s="17"/>
      <c r="Q149" s="18"/>
    </row>
    <row r="150" spans="2:17" ht="13.5" customHeight="1" x14ac:dyDescent="0.15">
      <c r="B150" s="230" t="s">
        <v>267</v>
      </c>
      <c r="C150" s="231"/>
      <c r="D150" s="231"/>
      <c r="E150" s="246"/>
      <c r="F150" s="247"/>
      <c r="G150" s="247"/>
      <c r="H150" s="247"/>
      <c r="I150" s="247"/>
      <c r="J150" s="248"/>
      <c r="K150" s="18"/>
      <c r="L150" s="17"/>
      <c r="M150" s="17"/>
      <c r="N150" s="18"/>
      <c r="O150" s="17"/>
      <c r="P150" s="17"/>
      <c r="Q150" s="18"/>
    </row>
    <row r="151" spans="2:17" ht="14.25" customHeight="1" thickBot="1" x14ac:dyDescent="0.2">
      <c r="B151" s="232"/>
      <c r="C151" s="233"/>
      <c r="D151" s="233"/>
      <c r="E151" s="249"/>
      <c r="F151" s="250"/>
      <c r="G151" s="250"/>
      <c r="H151" s="250"/>
      <c r="I151" s="250"/>
      <c r="J151" s="251"/>
      <c r="K151" s="18"/>
      <c r="L151" s="17"/>
      <c r="M151" s="17"/>
      <c r="N151" s="18"/>
      <c r="O151" s="17"/>
      <c r="P151" s="17"/>
      <c r="Q151" s="18"/>
    </row>
    <row r="152" spans="2:17" x14ac:dyDescent="0.15">
      <c r="C152" s="56"/>
      <c r="D152" s="56"/>
      <c r="E152" s="56"/>
      <c r="F152" s="18"/>
      <c r="G152" s="18"/>
      <c r="H152" s="18"/>
      <c r="I152" s="18"/>
      <c r="J152" s="18"/>
      <c r="K152" s="18"/>
      <c r="L152" s="17"/>
      <c r="M152" s="17"/>
      <c r="N152" s="18"/>
      <c r="O152" s="17"/>
      <c r="P152" s="17"/>
      <c r="Q152" s="18"/>
    </row>
    <row r="153" spans="2:17" ht="12.75" thickBot="1" x14ac:dyDescent="0.2">
      <c r="B153" s="17" t="s">
        <v>288</v>
      </c>
      <c r="C153" s="56"/>
      <c r="D153" s="56"/>
      <c r="E153" s="56"/>
      <c r="F153" s="18"/>
      <c r="G153" s="18"/>
      <c r="H153" s="18" t="s">
        <v>158</v>
      </c>
      <c r="I153" s="18"/>
      <c r="J153" s="17"/>
      <c r="K153" s="18"/>
      <c r="L153" s="17"/>
      <c r="M153" s="17"/>
      <c r="N153" s="17"/>
      <c r="O153" s="17"/>
      <c r="P153" s="18"/>
    </row>
    <row r="154" spans="2:17" x14ac:dyDescent="0.15">
      <c r="B154" s="93" t="s">
        <v>268</v>
      </c>
      <c r="C154" s="58"/>
      <c r="D154" s="58"/>
      <c r="E154" s="58"/>
      <c r="F154" s="58"/>
      <c r="G154" s="60"/>
      <c r="H154" s="95"/>
      <c r="I154" s="18"/>
      <c r="J154" s="17"/>
      <c r="K154" s="18"/>
      <c r="L154" s="17"/>
      <c r="M154" s="17"/>
      <c r="N154" s="17"/>
      <c r="O154" s="17"/>
      <c r="P154" s="17"/>
      <c r="Q154" s="18"/>
    </row>
    <row r="155" spans="2:17" ht="12.75" thickBot="1" x14ac:dyDescent="0.2">
      <c r="B155" s="100"/>
      <c r="C155" s="118"/>
      <c r="D155" s="118" t="s">
        <v>119</v>
      </c>
      <c r="E155" s="118"/>
      <c r="F155" s="118"/>
      <c r="G155" s="119"/>
      <c r="H155" s="55"/>
      <c r="I155" s="18"/>
      <c r="J155" s="18"/>
      <c r="K155" s="18"/>
      <c r="L155" s="17"/>
      <c r="M155" s="17"/>
      <c r="N155" s="17"/>
      <c r="O155" s="17"/>
      <c r="P155" s="17"/>
      <c r="Q155" s="18"/>
    </row>
    <row r="156" spans="2:17" x14ac:dyDescent="0.15">
      <c r="B156" s="17"/>
      <c r="C156" s="17"/>
      <c r="D156" s="17"/>
      <c r="E156" s="17"/>
      <c r="F156" s="17"/>
      <c r="G156" s="17"/>
      <c r="H156" s="18"/>
      <c r="I156" s="18"/>
      <c r="J156" s="18"/>
      <c r="K156" s="18"/>
      <c r="L156" s="17"/>
      <c r="M156" s="17"/>
      <c r="N156" s="17"/>
      <c r="O156" s="17"/>
      <c r="P156" s="17"/>
      <c r="Q156" s="18"/>
    </row>
    <row r="157" spans="2:17" x14ac:dyDescent="0.15">
      <c r="B157" s="1" t="s">
        <v>289</v>
      </c>
    </row>
    <row r="158" spans="2:17" ht="12.75" thickBot="1" x14ac:dyDescent="0.2">
      <c r="B158" s="1" t="s">
        <v>269</v>
      </c>
    </row>
    <row r="159" spans="2:17" x14ac:dyDescent="0.15">
      <c r="B159" s="220"/>
      <c r="C159" s="76"/>
      <c r="D159" s="58" t="s">
        <v>160</v>
      </c>
      <c r="E159" s="58"/>
      <c r="F159" s="58"/>
      <c r="G159" s="60"/>
      <c r="H159" s="19" t="s">
        <v>88</v>
      </c>
      <c r="I159" s="19" t="s">
        <v>161</v>
      </c>
      <c r="J159" s="19" t="s">
        <v>138</v>
      </c>
      <c r="K159" s="19" t="s">
        <v>169</v>
      </c>
      <c r="L159" s="57"/>
      <c r="M159" s="138" t="s">
        <v>170</v>
      </c>
      <c r="N159" s="75"/>
      <c r="O159" s="5" t="s">
        <v>89</v>
      </c>
    </row>
    <row r="160" spans="2:17" x14ac:dyDescent="0.15">
      <c r="B160" s="6" t="s">
        <v>235</v>
      </c>
      <c r="C160" s="22" t="s">
        <v>162</v>
      </c>
      <c r="D160" s="266" t="s">
        <v>163</v>
      </c>
      <c r="E160" s="269" t="s">
        <v>164</v>
      </c>
      <c r="F160" s="270"/>
      <c r="G160" s="22" t="s">
        <v>165</v>
      </c>
      <c r="H160" s="22" t="s">
        <v>166</v>
      </c>
      <c r="I160" s="22" t="s">
        <v>23</v>
      </c>
      <c r="J160" s="22" t="s">
        <v>141</v>
      </c>
      <c r="K160" s="22"/>
      <c r="L160" s="62" t="s">
        <v>171</v>
      </c>
      <c r="M160" s="62" t="s">
        <v>172</v>
      </c>
      <c r="N160" s="22"/>
      <c r="O160" s="8"/>
    </row>
    <row r="161" spans="2:17" x14ac:dyDescent="0.15">
      <c r="B161" s="45"/>
      <c r="C161" s="61" t="s">
        <v>61</v>
      </c>
      <c r="D161" s="267"/>
      <c r="E161" s="10"/>
      <c r="F161" s="17"/>
      <c r="G161" s="22" t="s">
        <v>167</v>
      </c>
      <c r="H161" s="22" t="s">
        <v>61</v>
      </c>
      <c r="I161" s="22" t="s">
        <v>228</v>
      </c>
      <c r="J161" s="22"/>
      <c r="K161" s="22"/>
      <c r="L161" s="22" t="s">
        <v>25</v>
      </c>
      <c r="M161" s="22"/>
      <c r="N161" s="22" t="s">
        <v>270</v>
      </c>
      <c r="O161" s="209" t="s">
        <v>271</v>
      </c>
    </row>
    <row r="162" spans="2:17" x14ac:dyDescent="0.15">
      <c r="B162" s="105"/>
      <c r="C162" s="61"/>
      <c r="D162" s="268"/>
      <c r="E162" s="25"/>
      <c r="F162" s="149"/>
      <c r="G162" s="64"/>
      <c r="H162" s="22" t="s">
        <v>168</v>
      </c>
      <c r="I162" s="64" t="s">
        <v>136</v>
      </c>
      <c r="J162" s="22" t="s">
        <v>139</v>
      </c>
      <c r="K162" s="22"/>
      <c r="L162" s="22" t="s">
        <v>155</v>
      </c>
      <c r="M162" s="63" t="s">
        <v>173</v>
      </c>
      <c r="N162" s="63" t="s">
        <v>64</v>
      </c>
      <c r="O162" s="47" t="s">
        <v>77</v>
      </c>
    </row>
    <row r="163" spans="2:17" ht="13.5" customHeight="1" x14ac:dyDescent="0.15">
      <c r="B163" s="12"/>
      <c r="C163" s="122"/>
      <c r="D163" s="67"/>
      <c r="E163" s="271"/>
      <c r="F163" s="272"/>
      <c r="G163" s="67"/>
      <c r="H163" s="150"/>
      <c r="I163" s="67"/>
      <c r="J163" s="151"/>
      <c r="K163" s="31"/>
      <c r="L163" s="81"/>
      <c r="M163" s="81"/>
      <c r="N163" s="81"/>
      <c r="O163" s="97"/>
    </row>
    <row r="164" spans="2:17" ht="13.5" customHeight="1" thickBot="1" x14ac:dyDescent="0.2">
      <c r="B164" s="24"/>
      <c r="C164" s="146"/>
      <c r="D164" s="66"/>
      <c r="E164" s="273"/>
      <c r="F164" s="274"/>
      <c r="G164" s="67"/>
      <c r="H164" s="152"/>
      <c r="I164" s="67"/>
      <c r="J164" s="153"/>
      <c r="K164" s="155"/>
      <c r="L164" s="81"/>
      <c r="M164" s="81"/>
      <c r="N164" s="81"/>
      <c r="O164" s="97"/>
    </row>
    <row r="165" spans="2:17" ht="14.25" customHeight="1" thickBot="1" x14ac:dyDescent="0.2">
      <c r="B165" s="103" t="s">
        <v>91</v>
      </c>
      <c r="C165" s="125"/>
      <c r="D165" s="125"/>
      <c r="E165" s="275"/>
      <c r="F165" s="276"/>
      <c r="G165" s="115"/>
      <c r="H165" s="70"/>
      <c r="I165" s="115"/>
      <c r="J165" s="154"/>
      <c r="K165" s="70"/>
      <c r="L165" s="70"/>
      <c r="M165" s="154"/>
      <c r="N165" s="156"/>
      <c r="O165" s="55"/>
    </row>
    <row r="166" spans="2:17" ht="12.75" thickBot="1" x14ac:dyDescent="0.2">
      <c r="C166" s="56"/>
      <c r="D166" s="56"/>
      <c r="E166" s="56"/>
      <c r="F166" s="18"/>
      <c r="G166" s="18"/>
      <c r="H166" s="18"/>
      <c r="I166" s="18"/>
      <c r="J166" s="18"/>
      <c r="K166" s="17"/>
      <c r="L166" s="17"/>
    </row>
    <row r="167" spans="2:17" ht="13.5" customHeight="1" x14ac:dyDescent="0.15">
      <c r="B167" s="230" t="s">
        <v>272</v>
      </c>
      <c r="C167" s="231"/>
      <c r="D167" s="277"/>
      <c r="E167" s="255"/>
      <c r="F167" s="256"/>
      <c r="G167" s="256"/>
      <c r="H167" s="256"/>
      <c r="I167" s="256"/>
      <c r="J167" s="256"/>
      <c r="K167" s="256"/>
      <c r="L167" s="257"/>
      <c r="M167" s="17"/>
      <c r="N167" s="18"/>
      <c r="O167" s="17"/>
      <c r="P167" s="17"/>
      <c r="Q167" s="18"/>
    </row>
    <row r="168" spans="2:17" ht="14.25" customHeight="1" thickBot="1" x14ac:dyDescent="0.2">
      <c r="B168" s="232"/>
      <c r="C168" s="233"/>
      <c r="D168" s="278"/>
      <c r="E168" s="258"/>
      <c r="F168" s="259"/>
      <c r="G168" s="259"/>
      <c r="H168" s="259"/>
      <c r="I168" s="259"/>
      <c r="J168" s="259"/>
      <c r="K168" s="259"/>
      <c r="L168" s="260"/>
      <c r="M168" s="17"/>
      <c r="N168" s="18"/>
      <c r="O168" s="17"/>
      <c r="P168" s="17"/>
      <c r="Q168" s="18"/>
    </row>
    <row r="169" spans="2:17" ht="14.25" customHeight="1" x14ac:dyDescent="0.15">
      <c r="B169" s="218"/>
      <c r="C169" s="218"/>
      <c r="D169" s="218"/>
      <c r="E169" s="219"/>
      <c r="F169" s="219"/>
      <c r="G169" s="219"/>
      <c r="H169" s="219"/>
      <c r="I169" s="219"/>
      <c r="J169" s="219"/>
      <c r="K169" s="219"/>
      <c r="L169" s="219"/>
      <c r="M169" s="17"/>
      <c r="N169" s="18"/>
      <c r="O169" s="17"/>
      <c r="P169" s="17"/>
      <c r="Q169" s="18"/>
    </row>
    <row r="170" spans="2:17" x14ac:dyDescent="0.15">
      <c r="C170" s="56"/>
      <c r="D170" s="56"/>
      <c r="E170" s="56"/>
      <c r="F170" s="18"/>
      <c r="G170" s="18"/>
      <c r="H170" s="157"/>
      <c r="I170" s="18"/>
      <c r="J170" s="18"/>
      <c r="K170" s="18"/>
      <c r="L170" s="17"/>
    </row>
    <row r="171" spans="2:17" ht="12.75" thickBot="1" x14ac:dyDescent="0.2">
      <c r="B171" s="1" t="s">
        <v>273</v>
      </c>
      <c r="C171" s="56"/>
      <c r="D171" s="56"/>
      <c r="E171" s="56" t="s">
        <v>82</v>
      </c>
      <c r="F171" s="18"/>
      <c r="G171" s="18"/>
      <c r="H171" s="18"/>
      <c r="I171" s="18"/>
      <c r="J171" s="18"/>
      <c r="K171" s="18"/>
      <c r="L171" s="17"/>
    </row>
    <row r="172" spans="2:17" x14ac:dyDescent="0.15">
      <c r="B172" s="93" t="s">
        <v>274</v>
      </c>
      <c r="C172" s="145"/>
      <c r="D172" s="144"/>
      <c r="E172" s="159"/>
      <c r="F172" s="18"/>
      <c r="G172" s="18"/>
      <c r="H172" s="18"/>
      <c r="I172" s="18"/>
      <c r="J172" s="18"/>
      <c r="K172" s="17"/>
    </row>
    <row r="173" spans="2:17" ht="12.75" thickBot="1" x14ac:dyDescent="0.2">
      <c r="B173" s="127"/>
      <c r="C173" s="160" t="s">
        <v>275</v>
      </c>
      <c r="D173" s="158"/>
      <c r="E173" s="161"/>
      <c r="F173" s="18"/>
      <c r="G173" s="18"/>
      <c r="H173" s="18"/>
      <c r="I173" s="18"/>
      <c r="J173" s="18"/>
      <c r="K173" s="17"/>
    </row>
    <row r="174" spans="2:17" x14ac:dyDescent="0.15">
      <c r="C174" s="56"/>
      <c r="D174" s="56"/>
      <c r="E174" s="56"/>
      <c r="F174" s="18"/>
      <c r="G174" s="18"/>
      <c r="H174" s="157"/>
      <c r="I174" s="18"/>
      <c r="J174" s="18"/>
    </row>
    <row r="175" spans="2:17" ht="12.75" thickBot="1" x14ac:dyDescent="0.2">
      <c r="B175" s="1" t="s">
        <v>290</v>
      </c>
      <c r="J175" s="17"/>
      <c r="K175" s="17"/>
      <c r="L175" s="18"/>
      <c r="M175" s="17"/>
    </row>
    <row r="176" spans="2:17" ht="13.5" customHeight="1" x14ac:dyDescent="0.15">
      <c r="B176" s="263" t="s">
        <v>277</v>
      </c>
      <c r="C176" s="264"/>
      <c r="D176" s="262"/>
      <c r="E176" s="261" t="s">
        <v>278</v>
      </c>
      <c r="F176" s="264"/>
      <c r="G176" s="264"/>
      <c r="H176" s="264"/>
      <c r="I176" s="264"/>
      <c r="J176" s="265"/>
      <c r="K176" s="17"/>
      <c r="L176" s="18"/>
      <c r="M176" s="17"/>
    </row>
    <row r="177" spans="2:13" ht="14.25" customHeight="1" thickBot="1" x14ac:dyDescent="0.2">
      <c r="B177" s="223"/>
      <c r="C177" s="224"/>
      <c r="D177" s="225"/>
      <c r="E177" s="226"/>
      <c r="F177" s="224"/>
      <c r="G177" s="224"/>
      <c r="H177" s="224"/>
      <c r="I177" s="224"/>
      <c r="J177" s="227"/>
      <c r="K177" s="17"/>
      <c r="L177" s="17"/>
    </row>
    <row r="178" spans="2:13" x14ac:dyDescent="0.15">
      <c r="K178" s="17"/>
      <c r="L178" s="17"/>
      <c r="M178" s="17"/>
    </row>
    <row r="179" spans="2:13" ht="12.75" thickBot="1" x14ac:dyDescent="0.2">
      <c r="B179" s="1" t="s">
        <v>279</v>
      </c>
      <c r="G179" s="1" t="s">
        <v>276</v>
      </c>
      <c r="J179" s="17"/>
      <c r="K179" s="17"/>
      <c r="L179" s="17"/>
      <c r="M179" s="17"/>
    </row>
    <row r="180" spans="2:13" x14ac:dyDescent="0.15">
      <c r="B180" s="93" t="s">
        <v>280</v>
      </c>
      <c r="C180" s="58"/>
      <c r="D180" s="58"/>
      <c r="E180" s="58"/>
      <c r="F180" s="58"/>
      <c r="G180" s="228"/>
      <c r="K180" s="17"/>
      <c r="L180" s="17"/>
      <c r="M180" s="17"/>
    </row>
    <row r="181" spans="2:13" x14ac:dyDescent="0.15">
      <c r="B181" s="51"/>
      <c r="C181" s="117"/>
      <c r="D181" s="117"/>
      <c r="E181" s="117"/>
      <c r="F181" s="117"/>
      <c r="G181" s="229"/>
      <c r="K181" s="17"/>
      <c r="L181" s="162"/>
      <c r="M181" s="17"/>
    </row>
    <row r="182" spans="2:13" ht="12.75" thickBot="1" x14ac:dyDescent="0.2">
      <c r="B182" s="243" t="s">
        <v>281</v>
      </c>
      <c r="C182" s="244"/>
      <c r="D182" s="244"/>
      <c r="E182" s="244"/>
      <c r="F182" s="245"/>
      <c r="G182" s="217"/>
      <c r="K182" s="17"/>
      <c r="L182" s="162"/>
      <c r="M182" s="17"/>
    </row>
    <row r="183" spans="2:13" x14ac:dyDescent="0.15">
      <c r="J183" s="17"/>
      <c r="K183" s="18"/>
      <c r="L183" s="162"/>
      <c r="M183" s="17"/>
    </row>
    <row r="184" spans="2:13" ht="12.75" thickBot="1" x14ac:dyDescent="0.2">
      <c r="B184" s="1" t="s">
        <v>175</v>
      </c>
      <c r="E184" s="1" t="s">
        <v>82</v>
      </c>
      <c r="J184" s="17"/>
      <c r="K184" s="17"/>
      <c r="L184" s="17"/>
    </row>
    <row r="185" spans="2:13" x14ac:dyDescent="0.15">
      <c r="B185" s="93" t="s">
        <v>176</v>
      </c>
      <c r="C185" s="58"/>
      <c r="D185" s="60"/>
      <c r="E185" s="95"/>
      <c r="J185" s="17"/>
      <c r="K185" s="17"/>
      <c r="L185" s="17"/>
    </row>
    <row r="186" spans="2:13" x14ac:dyDescent="0.15">
      <c r="B186" s="51" t="s">
        <v>177</v>
      </c>
      <c r="C186" s="117"/>
      <c r="D186" s="86"/>
      <c r="E186" s="97"/>
      <c r="J186" s="17"/>
      <c r="K186" s="17"/>
      <c r="L186" s="17"/>
    </row>
    <row r="187" spans="2:13" x14ac:dyDescent="0.15">
      <c r="B187" s="51" t="s">
        <v>178</v>
      </c>
      <c r="C187" s="117"/>
      <c r="D187" s="86"/>
      <c r="E187" s="97"/>
      <c r="J187" s="17"/>
      <c r="K187" s="17"/>
      <c r="L187" s="17"/>
    </row>
    <row r="188" spans="2:13" x14ac:dyDescent="0.15">
      <c r="B188" s="51" t="s">
        <v>291</v>
      </c>
      <c r="C188" s="117"/>
      <c r="D188" s="86"/>
      <c r="E188" s="97"/>
      <c r="J188" s="17"/>
      <c r="K188" s="17"/>
      <c r="L188" s="17"/>
    </row>
    <row r="189" spans="2:13" x14ac:dyDescent="0.15">
      <c r="B189" s="51" t="s">
        <v>292</v>
      </c>
      <c r="C189" s="117"/>
      <c r="D189" s="86"/>
      <c r="E189" s="215"/>
      <c r="J189" s="17"/>
      <c r="K189" s="17"/>
      <c r="L189" s="17"/>
    </row>
    <row r="190" spans="2:13" ht="14.25" customHeight="1" thickBot="1" x14ac:dyDescent="0.2">
      <c r="B190" s="279" t="s">
        <v>91</v>
      </c>
      <c r="C190" s="280"/>
      <c r="D190" s="119"/>
      <c r="E190" s="55"/>
      <c r="J190" s="17"/>
      <c r="K190" s="17"/>
      <c r="L190" s="17"/>
    </row>
    <row r="191" spans="2:13" x14ac:dyDescent="0.15">
      <c r="J191" s="17"/>
      <c r="K191" s="17"/>
      <c r="L191" s="17"/>
    </row>
    <row r="192" spans="2:13" ht="12.75" thickBot="1" x14ac:dyDescent="0.2">
      <c r="B192" s="1" t="s">
        <v>179</v>
      </c>
      <c r="H192" s="17"/>
      <c r="I192" s="17"/>
      <c r="J192" s="17"/>
      <c r="K192" s="17"/>
      <c r="L192" s="17"/>
      <c r="M192" s="17"/>
    </row>
    <row r="193" spans="2:13" ht="13.5" customHeight="1" x14ac:dyDescent="0.15">
      <c r="B193" s="281" t="s">
        <v>180</v>
      </c>
      <c r="C193" s="282"/>
      <c r="D193" s="19" t="s">
        <v>181</v>
      </c>
      <c r="E193" s="19" t="s">
        <v>182</v>
      </c>
      <c r="F193" s="138" t="s">
        <v>183</v>
      </c>
      <c r="G193" s="283" t="s">
        <v>184</v>
      </c>
      <c r="H193" s="17"/>
      <c r="I193" s="17"/>
      <c r="J193" s="17"/>
      <c r="K193" s="17"/>
      <c r="L193" s="17"/>
      <c r="M193" s="17"/>
    </row>
    <row r="194" spans="2:13" x14ac:dyDescent="0.15">
      <c r="B194" s="105"/>
      <c r="C194" s="17"/>
      <c r="D194" s="22"/>
      <c r="E194" s="22"/>
      <c r="F194" s="120" t="s">
        <v>185</v>
      </c>
      <c r="G194" s="284"/>
      <c r="H194" s="17"/>
      <c r="I194" s="17"/>
      <c r="J194" s="17"/>
      <c r="K194" s="17"/>
      <c r="L194" s="17"/>
      <c r="M194" s="17"/>
    </row>
    <row r="195" spans="2:13" x14ac:dyDescent="0.15">
      <c r="B195" s="105"/>
      <c r="C195" s="17"/>
      <c r="D195" s="22" t="s">
        <v>186</v>
      </c>
      <c r="E195" s="22" t="s">
        <v>140</v>
      </c>
      <c r="F195" s="164" t="s">
        <v>77</v>
      </c>
      <c r="G195" s="285"/>
      <c r="H195" s="17"/>
      <c r="I195" s="17"/>
      <c r="J195" s="17"/>
      <c r="K195" s="17"/>
      <c r="L195" s="17"/>
      <c r="M195" s="17"/>
    </row>
    <row r="196" spans="2:13" x14ac:dyDescent="0.15">
      <c r="B196" s="26"/>
      <c r="C196" s="130"/>
      <c r="D196" s="107"/>
      <c r="E196" s="165"/>
      <c r="F196" s="166"/>
      <c r="G196" s="286"/>
      <c r="H196" s="17"/>
      <c r="I196" s="17"/>
      <c r="J196" s="17"/>
      <c r="K196" s="17"/>
      <c r="L196" s="17"/>
      <c r="M196" s="17"/>
    </row>
    <row r="197" spans="2:13" x14ac:dyDescent="0.15">
      <c r="B197" s="105"/>
      <c r="C197" s="17"/>
      <c r="D197" s="61"/>
      <c r="E197" s="167"/>
      <c r="F197" s="166"/>
      <c r="G197" s="287"/>
      <c r="H197" s="17"/>
      <c r="I197" s="17"/>
      <c r="J197" s="17"/>
      <c r="K197" s="17"/>
      <c r="L197" s="17"/>
      <c r="M197" s="17"/>
    </row>
    <row r="198" spans="2:13" x14ac:dyDescent="0.15">
      <c r="B198" s="105"/>
      <c r="C198" s="17"/>
      <c r="D198" s="61"/>
      <c r="E198" s="167"/>
      <c r="F198" s="166"/>
      <c r="G198" s="288"/>
      <c r="H198" s="17"/>
      <c r="I198" s="17"/>
      <c r="J198" s="17"/>
      <c r="K198" s="17"/>
      <c r="L198" s="17"/>
      <c r="M198" s="17"/>
    </row>
    <row r="199" spans="2:13" x14ac:dyDescent="0.15">
      <c r="B199" s="289" t="s">
        <v>187</v>
      </c>
      <c r="C199" s="290"/>
      <c r="D199" s="168"/>
      <c r="E199" s="30"/>
      <c r="F199" s="169"/>
      <c r="G199" s="141"/>
      <c r="I199" s="17"/>
      <c r="J199" s="17"/>
      <c r="K199" s="17"/>
      <c r="L199" s="17"/>
      <c r="M199" s="17"/>
    </row>
    <row r="200" spans="2:13" x14ac:dyDescent="0.15">
      <c r="B200" s="12" t="s">
        <v>188</v>
      </c>
      <c r="C200" s="81"/>
      <c r="D200" s="168"/>
      <c r="E200" s="30"/>
      <c r="F200" s="170"/>
      <c r="G200" s="171"/>
      <c r="I200" s="17"/>
      <c r="J200" s="17"/>
      <c r="K200" s="17"/>
      <c r="L200" s="17"/>
      <c r="M200" s="17"/>
    </row>
    <row r="201" spans="2:13" x14ac:dyDescent="0.15">
      <c r="B201" s="12" t="s">
        <v>189</v>
      </c>
      <c r="C201" s="81"/>
      <c r="D201" s="168"/>
      <c r="E201" s="30"/>
      <c r="F201" s="170"/>
      <c r="G201" s="171"/>
      <c r="I201" s="17"/>
      <c r="J201" s="17"/>
      <c r="K201" s="17"/>
      <c r="L201" s="17"/>
      <c r="M201" s="17"/>
    </row>
    <row r="202" spans="2:13" x14ac:dyDescent="0.15">
      <c r="B202" s="291" t="s">
        <v>190</v>
      </c>
      <c r="C202" s="292"/>
      <c r="D202" s="172"/>
      <c r="E202" s="173"/>
      <c r="F202" s="102"/>
      <c r="G202" s="174"/>
      <c r="H202" s="17"/>
      <c r="I202" s="17"/>
      <c r="J202" s="17"/>
      <c r="K202" s="17"/>
      <c r="L202" s="17"/>
      <c r="M202" s="17"/>
    </row>
    <row r="203" spans="2:13" x14ac:dyDescent="0.15">
      <c r="B203" s="51"/>
      <c r="C203" s="117"/>
      <c r="D203" s="117"/>
      <c r="E203" s="175" t="s">
        <v>191</v>
      </c>
      <c r="F203" s="176" t="s">
        <v>192</v>
      </c>
      <c r="G203" s="177"/>
      <c r="H203" s="17"/>
      <c r="I203" s="17"/>
      <c r="J203" s="17"/>
      <c r="K203" s="17"/>
      <c r="L203" s="17"/>
      <c r="M203" s="17"/>
    </row>
    <row r="204" spans="2:13" ht="12.75" thickBot="1" x14ac:dyDescent="0.2">
      <c r="B204" s="100" t="s">
        <v>193</v>
      </c>
      <c r="C204" s="118"/>
      <c r="D204" s="118"/>
      <c r="E204" s="216"/>
      <c r="F204" s="118" t="s">
        <v>194</v>
      </c>
      <c r="G204" s="148"/>
      <c r="H204" s="17"/>
      <c r="I204" s="17"/>
      <c r="J204" s="18"/>
      <c r="K204" s="17"/>
      <c r="L204" s="17"/>
      <c r="M204" s="17"/>
    </row>
    <row r="205" spans="2:13" x14ac:dyDescent="0.15">
      <c r="B205" s="17"/>
      <c r="C205" s="17"/>
      <c r="D205" s="17"/>
      <c r="E205" s="56"/>
      <c r="F205" s="17"/>
      <c r="G205" s="17"/>
      <c r="H205" s="17"/>
      <c r="I205" s="17"/>
      <c r="J205" s="18"/>
      <c r="K205" s="17"/>
      <c r="L205" s="17"/>
      <c r="M205" s="17"/>
    </row>
    <row r="206" spans="2:13" ht="12.75" thickBot="1" x14ac:dyDescent="0.2">
      <c r="B206" s="1" t="s">
        <v>195</v>
      </c>
      <c r="H206" s="17"/>
      <c r="I206" s="17"/>
      <c r="J206" s="18"/>
    </row>
    <row r="207" spans="2:13" ht="13.5" customHeight="1" x14ac:dyDescent="0.15">
      <c r="B207" s="263" t="s">
        <v>196</v>
      </c>
      <c r="C207" s="262"/>
      <c r="D207" s="178" t="s">
        <v>197</v>
      </c>
      <c r="H207" s="17"/>
      <c r="I207" s="17"/>
      <c r="J207" s="17"/>
    </row>
    <row r="208" spans="2:13" x14ac:dyDescent="0.15">
      <c r="B208" s="293"/>
      <c r="C208" s="294"/>
      <c r="D208" s="99"/>
      <c r="H208" s="17"/>
      <c r="I208" s="17"/>
      <c r="J208" s="17"/>
    </row>
    <row r="209" spans="2:11" x14ac:dyDescent="0.15">
      <c r="B209" s="295"/>
      <c r="C209" s="296"/>
      <c r="D209" s="147"/>
      <c r="H209" s="17"/>
      <c r="I209" s="17"/>
      <c r="J209" s="179"/>
    </row>
    <row r="210" spans="2:11" ht="14.25" customHeight="1" thickBot="1" x14ac:dyDescent="0.2">
      <c r="B210" s="243" t="s">
        <v>91</v>
      </c>
      <c r="C210" s="245"/>
      <c r="D210" s="161"/>
      <c r="H210" s="17"/>
      <c r="I210" s="17"/>
      <c r="J210" s="179"/>
    </row>
    <row r="211" spans="2:11" x14ac:dyDescent="0.15">
      <c r="H211" s="17"/>
      <c r="I211" s="17"/>
      <c r="J211" s="179"/>
    </row>
    <row r="212" spans="2:11" ht="12.75" thickBot="1" x14ac:dyDescent="0.2">
      <c r="B212" s="1" t="s">
        <v>198</v>
      </c>
      <c r="G212" s="17"/>
      <c r="H212" s="17"/>
      <c r="I212" s="17"/>
      <c r="J212" s="162"/>
    </row>
    <row r="213" spans="2:11" ht="13.5" customHeight="1" x14ac:dyDescent="0.15">
      <c r="B213" s="263" t="s">
        <v>199</v>
      </c>
      <c r="C213" s="262"/>
      <c r="D213" s="58"/>
      <c r="E213" s="58"/>
      <c r="F213" s="58"/>
      <c r="G213" s="180"/>
      <c r="I213" s="17"/>
      <c r="J213" s="17"/>
      <c r="K213" s="179"/>
    </row>
    <row r="214" spans="2:11" x14ac:dyDescent="0.15">
      <c r="B214" s="105" t="s">
        <v>200</v>
      </c>
      <c r="C214" s="83"/>
      <c r="D214" s="181"/>
      <c r="E214" s="182" t="s">
        <v>201</v>
      </c>
      <c r="F214" s="130"/>
      <c r="G214" s="183"/>
      <c r="I214" s="17"/>
      <c r="J214" s="17"/>
      <c r="K214" s="56"/>
    </row>
    <row r="215" spans="2:11" x14ac:dyDescent="0.15">
      <c r="B215" s="184" t="s">
        <v>202</v>
      </c>
      <c r="C215" s="185"/>
      <c r="D215" s="186"/>
      <c r="E215" s="187" t="s">
        <v>201</v>
      </c>
      <c r="F215" s="188"/>
      <c r="G215" s="189"/>
      <c r="I215" s="17"/>
      <c r="J215" s="17"/>
      <c r="K215" s="56"/>
    </row>
    <row r="216" spans="2:11" x14ac:dyDescent="0.15">
      <c r="B216" s="105" t="s">
        <v>203</v>
      </c>
      <c r="C216" s="83"/>
      <c r="D216" s="190"/>
      <c r="E216" s="120" t="s">
        <v>201</v>
      </c>
      <c r="F216" s="17"/>
      <c r="G216" s="183"/>
      <c r="I216" s="17"/>
      <c r="J216" s="17"/>
      <c r="K216" s="56"/>
    </row>
    <row r="217" spans="2:11" x14ac:dyDescent="0.15">
      <c r="B217" s="26" t="s">
        <v>204</v>
      </c>
      <c r="C217" s="163"/>
      <c r="D217" s="191"/>
      <c r="E217" s="130" t="s">
        <v>205</v>
      </c>
      <c r="F217" s="130"/>
      <c r="G217" s="192"/>
      <c r="I217" s="17"/>
      <c r="J217" s="17"/>
    </row>
    <row r="218" spans="2:11" x14ac:dyDescent="0.15">
      <c r="B218" s="193" t="s">
        <v>206</v>
      </c>
      <c r="C218" s="194"/>
      <c r="D218" s="195"/>
      <c r="E218" s="196" t="s">
        <v>207</v>
      </c>
      <c r="F218" s="196"/>
      <c r="G218" s="197"/>
      <c r="I218" s="17"/>
      <c r="J218" s="17"/>
    </row>
    <row r="219" spans="2:11" x14ac:dyDescent="0.15">
      <c r="B219" s="105" t="s">
        <v>208</v>
      </c>
      <c r="C219" s="83"/>
      <c r="D219" s="162"/>
      <c r="E219" s="17" t="s">
        <v>209</v>
      </c>
      <c r="F219" s="17"/>
      <c r="G219" s="183"/>
      <c r="I219" s="17"/>
      <c r="J219" s="17"/>
    </row>
    <row r="220" spans="2:11" ht="12.75" thickBot="1" x14ac:dyDescent="0.2">
      <c r="B220" s="105" t="s">
        <v>210</v>
      </c>
      <c r="C220" s="83"/>
      <c r="D220" s="162"/>
      <c r="E220" s="198" t="s">
        <v>211</v>
      </c>
      <c r="F220" s="129"/>
      <c r="G220" s="199"/>
      <c r="I220" s="17"/>
      <c r="J220" s="17"/>
    </row>
    <row r="221" spans="2:11" x14ac:dyDescent="0.15">
      <c r="B221" s="26" t="s">
        <v>212</v>
      </c>
      <c r="C221" s="163"/>
      <c r="D221" s="200"/>
      <c r="E221" s="200"/>
      <c r="F221" s="105"/>
    </row>
    <row r="222" spans="2:11" ht="12.75" thickBot="1" x14ac:dyDescent="0.2">
      <c r="B222" s="105"/>
      <c r="C222" s="83"/>
      <c r="D222" s="201"/>
      <c r="E222" s="201" t="s">
        <v>213</v>
      </c>
      <c r="F222" s="105"/>
    </row>
    <row r="223" spans="2:11" ht="12.75" thickBot="1" x14ac:dyDescent="0.2">
      <c r="B223" s="51" t="s">
        <v>214</v>
      </c>
      <c r="C223" s="86"/>
      <c r="D223" s="202"/>
      <c r="E223" s="202"/>
      <c r="F223" s="105"/>
      <c r="G223" s="203" t="s">
        <v>215</v>
      </c>
      <c r="H223" s="203">
        <v>0.04</v>
      </c>
    </row>
    <row r="224" spans="2:11" x14ac:dyDescent="0.15">
      <c r="B224" s="105" t="s">
        <v>216</v>
      </c>
      <c r="C224" s="83"/>
      <c r="D224" s="162"/>
      <c r="E224" s="201"/>
      <c r="F224" s="105"/>
    </row>
    <row r="225" spans="2:6" x14ac:dyDescent="0.15">
      <c r="B225" s="105" t="s">
        <v>217</v>
      </c>
      <c r="C225" s="83"/>
      <c r="D225" s="162"/>
      <c r="E225" s="201" t="s">
        <v>218</v>
      </c>
      <c r="F225" s="105"/>
    </row>
    <row r="226" spans="2:6" x14ac:dyDescent="0.15">
      <c r="B226" s="51" t="s">
        <v>219</v>
      </c>
      <c r="C226" s="86"/>
      <c r="D226" s="204"/>
      <c r="E226" s="204" t="s">
        <v>218</v>
      </c>
      <c r="F226" s="105"/>
    </row>
    <row r="227" spans="2:6" x14ac:dyDescent="0.15">
      <c r="B227" s="105" t="s">
        <v>220</v>
      </c>
      <c r="C227" s="83"/>
      <c r="D227" s="162"/>
      <c r="E227" s="162"/>
      <c r="F227" s="105"/>
    </row>
    <row r="228" spans="2:6" ht="12.75" thickBot="1" x14ac:dyDescent="0.2">
      <c r="B228" s="127" t="s">
        <v>221</v>
      </c>
      <c r="C228" s="89"/>
      <c r="D228" s="205"/>
      <c r="E228" s="206"/>
      <c r="F228" s="105"/>
    </row>
  </sheetData>
  <mergeCells count="34">
    <mergeCell ref="C80:G80"/>
    <mergeCell ref="B109:H109"/>
    <mergeCell ref="B122:D123"/>
    <mergeCell ref="E122:I123"/>
    <mergeCell ref="B125:D126"/>
    <mergeCell ref="E125:I126"/>
    <mergeCell ref="B167:D168"/>
    <mergeCell ref="E167:L168"/>
    <mergeCell ref="C135:D135"/>
    <mergeCell ref="E135:F135"/>
    <mergeCell ref="L135:N135"/>
    <mergeCell ref="B144:D145"/>
    <mergeCell ref="E144:J145"/>
    <mergeCell ref="B147:D148"/>
    <mergeCell ref="E147:J148"/>
    <mergeCell ref="B150:D151"/>
    <mergeCell ref="E150:J151"/>
    <mergeCell ref="D160:D162"/>
    <mergeCell ref="E160:F160"/>
    <mergeCell ref="E163:F165"/>
    <mergeCell ref="B176:D176"/>
    <mergeCell ref="E176:J176"/>
    <mergeCell ref="B182:F182"/>
    <mergeCell ref="B190:C190"/>
    <mergeCell ref="B193:C193"/>
    <mergeCell ref="G193:G195"/>
    <mergeCell ref="B210:C210"/>
    <mergeCell ref="B213:C213"/>
    <mergeCell ref="G196:G198"/>
    <mergeCell ref="B199:C199"/>
    <mergeCell ref="B202:C202"/>
    <mergeCell ref="B207:C207"/>
    <mergeCell ref="B208:C208"/>
    <mergeCell ref="B209:C209"/>
  </mergeCells>
  <phoneticPr fontId="9"/>
  <pageMargins left="0.39370078740157483" right="0.39370078740157483" top="0.74803149606299213" bottom="0.74803149606299213" header="0.31496062992125984" footer="0.31496062992125984"/>
  <pageSetup paperSize="9" scale="61" orientation="landscape" r:id="rId1"/>
  <rowBreaks count="3" manualBreakCount="3">
    <brk id="70" max="16383" man="1"/>
    <brk id="93" max="16383" man="1"/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 (数式あり)</vt:lpstr>
      <vt:lpstr>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2023-12-21T01:27:26Z</dcterms:created>
  <dcterms:modified xsi:type="dcterms:W3CDTF">2023-12-21T01:27:30Z</dcterms:modified>
</cp:coreProperties>
</file>