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efs201\共有ディスク\070企画財政課\60財政係\財政状況資料集\H29決算\二回目\"/>
    </mc:Choice>
  </mc:AlternateContent>
  <bookViews>
    <workbookView xWindow="0" yWindow="0" windowWidth="15360" windowHeight="7635"/>
  </bookViews>
  <sheets>
    <sheet name="総括表" sheetId="19" r:id="rId1"/>
    <sheet name="普通会計の状況" sheetId="20" r:id="rId2"/>
    <sheet name="各会計、関係団体の財政状況及び健全化判断比率" sheetId="21"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2" r:id="rId14"/>
    <sheet name="施設類型別ストック情報分析表①" sheetId="23" r:id="rId15"/>
    <sheet name="施設類型別ストック情報分析表②" sheetId="24"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63" i="21" l="1"/>
  <c r="AP63" i="21"/>
  <c r="AA36" i="21"/>
  <c r="AA35" i="21"/>
  <c r="AA34" i="21"/>
  <c r="AA33" i="21"/>
  <c r="AA32" i="21"/>
  <c r="AA31" i="21"/>
  <c r="AA30" i="21"/>
  <c r="AA29" i="21"/>
  <c r="AA28" i="21"/>
  <c r="AA7" i="21"/>
  <c r="DG43" i="19"/>
  <c r="CQ43" i="19"/>
  <c r="CO43" i="19"/>
  <c r="BY43" i="19"/>
  <c r="BW43" i="19"/>
  <c r="BE43" i="19"/>
  <c r="AM43" i="19"/>
  <c r="U43" i="19"/>
  <c r="E43" i="19"/>
  <c r="C43" i="19" s="1"/>
  <c r="DG42" i="19"/>
  <c r="CQ42" i="19"/>
  <c r="CO42" i="19" s="1"/>
  <c r="BY42" i="19"/>
  <c r="BW42" i="19" s="1"/>
  <c r="BE42" i="19"/>
  <c r="AM42" i="19"/>
  <c r="U42" i="19"/>
  <c r="E42" i="19"/>
  <c r="C42" i="19" s="1"/>
  <c r="DG41" i="19"/>
  <c r="CQ41" i="19"/>
  <c r="CO41" i="19" s="1"/>
  <c r="BY41" i="19"/>
  <c r="BW41" i="19" s="1"/>
  <c r="BE41" i="19"/>
  <c r="AM41" i="19"/>
  <c r="U41" i="19"/>
  <c r="E41" i="19"/>
  <c r="C41" i="19" s="1"/>
  <c r="DG40" i="19"/>
  <c r="CQ40" i="19"/>
  <c r="CO40" i="19"/>
  <c r="BY40" i="19"/>
  <c r="BW40" i="19"/>
  <c r="BE40" i="19"/>
  <c r="AM40" i="19"/>
  <c r="U40" i="19"/>
  <c r="E40" i="19"/>
  <c r="C40" i="19" s="1"/>
  <c r="DG39" i="19"/>
  <c r="CQ39" i="19"/>
  <c r="CO39" i="19" s="1"/>
  <c r="BY39" i="19"/>
  <c r="BW39" i="19" s="1"/>
  <c r="BE39" i="19"/>
  <c r="AM39" i="19"/>
  <c r="U39" i="19"/>
  <c r="E39" i="19"/>
  <c r="C39" i="19"/>
  <c r="DG38" i="19"/>
  <c r="CQ38" i="19"/>
  <c r="CO38" i="19" s="1"/>
  <c r="BY38" i="19"/>
  <c r="BE38" i="19"/>
  <c r="AM38" i="19"/>
  <c r="U38" i="19"/>
  <c r="E38" i="19"/>
  <c r="C38" i="19" s="1"/>
  <c r="DG37" i="19"/>
  <c r="CQ37" i="19"/>
  <c r="CO37" i="19"/>
  <c r="BY37" i="19"/>
  <c r="BG37" i="19"/>
  <c r="AM37" i="19"/>
  <c r="U37" i="19"/>
  <c r="E37" i="19"/>
  <c r="C37" i="19"/>
  <c r="DG36" i="19"/>
  <c r="CQ36" i="19"/>
  <c r="CO36" i="19" s="1"/>
  <c r="BY36" i="19"/>
  <c r="BG36" i="19"/>
  <c r="AM36" i="19"/>
  <c r="W36" i="19"/>
  <c r="E36" i="19"/>
  <c r="C36" i="19" s="1"/>
  <c r="DG35" i="19"/>
  <c r="CQ35" i="19"/>
  <c r="CO35" i="19"/>
  <c r="BY35" i="19"/>
  <c r="BG35" i="19"/>
  <c r="AO35" i="19"/>
  <c r="W35" i="19"/>
  <c r="E35" i="19"/>
  <c r="C35" i="19" s="1"/>
  <c r="DG34" i="19"/>
  <c r="CQ34" i="19"/>
  <c r="CO34" i="19"/>
  <c r="BY34" i="19"/>
  <c r="BG34" i="19"/>
  <c r="AO34" i="19"/>
  <c r="W34" i="19"/>
  <c r="E34" i="19"/>
  <c r="C34" i="19" s="1"/>
  <c r="U34" i="19" l="1"/>
  <c r="U35" i="19" s="1"/>
  <c r="U36" i="19" s="1"/>
  <c r="AM34" i="19" l="1"/>
  <c r="AM35" i="19" s="1"/>
  <c r="BE34" i="19" l="1"/>
  <c r="BE35" i="19" s="1"/>
  <c r="BE36" i="19" s="1"/>
  <c r="BE37" i="19" s="1"/>
  <c r="BW34" i="19" l="1"/>
  <c r="BW35" i="19" s="1"/>
  <c r="BW36" i="19" s="1"/>
  <c r="BW37" i="19" s="1"/>
  <c r="BW38" i="19"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<sst xmlns="http://schemas.openxmlformats.org/spreadsheetml/2006/main" count="1069" uniqueCount="592">
  <si>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</si>
  <si>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</si>
  <si>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</si>
  <si>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</si>
  <si>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</si>
  <si>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</si>
  <si>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</si>
  <si>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</si>
  <si>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</si>
  <si>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</si>
  <si>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</si>
  <si>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</si>
  <si>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</si>
  <si>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</si>
  <si>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</si>
  <si>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</si>
  <si>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</si>
  <si>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</si>
  <si>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</si>
  <si>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</si>
  <si>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</si>
  <si>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</si>
  <si>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</si>
  <si>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</si>
  <si>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</si>
  <si>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</si>
  <si>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</si>
  <si>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</si>
  <si>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</si>
  <si>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</si>
  <si>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</si>
  <si>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</si>
  <si>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</si>
  <si>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</si>
  <si>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</si>
  <si>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</si>
  <si>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</si>
  <si>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</si>
  <si>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</si>
  <si>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</si>
  <si>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</si>
  <si>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</si>
  <si>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</si>
  <si>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</si>
  <si>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</si>
  <si>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</si>
  <si>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</si>
  <si>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</si>
  <si>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</si>
  <si>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</si>
  <si>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</si>
  <si>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</si>
  <si>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</si>
  <si>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</si>
  <si>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</si>
  <si>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</si>
  <si>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</si>
  <si>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</si>
  <si>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</si>
  <si>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</si>
  <si>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</si>
  <si>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</si>
  <si>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</si>
  <si>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</si>
  <si>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</si>
  <si>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</si>
  <si>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</si>
  <si>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</si>
  <si>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</si>
  <si>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</si>
  <si>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</si>
  <si>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</si>
  <si>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</si>
  <si>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</si>
  <si>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</si>
  <si>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</si>
  <si>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北海道</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</si>
  <si>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</si>
  <si>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</si>
  <si>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</si>
  <si>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</si>
  <si>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</si>
  <si>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</si>
  <si>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経常収支比率</t>
    <rPh sb="0" eb="2">
      <t>ケイジョウ</t>
    </rPh>
    <rPh sb="2" eb="4">
      <t>シュウシ</t>
    </rPh>
    <rPh sb="4" eb="6">
      <t>ヒリツ</t>
    </rPh>
    <phoneticPr fontId="5"/>
  </si>
  <si>
    <t>市町村名</t>
    <rPh sb="0" eb="3">
      <t>シチョウソン</t>
    </rPh>
    <rPh sb="3" eb="4">
      <t>メイ</t>
    </rPh>
    <phoneticPr fontId="5"/>
  </si>
  <si>
    <t>地方交付税種地</t>
    <rPh sb="0" eb="2">
      <t>チホウ</t>
    </rPh>
    <rPh sb="2" eb="5">
      <t>コウフゼイ</t>
    </rPh>
    <rPh sb="5" eb="6">
      <t>シュ</t>
    </rPh>
    <rPh sb="6" eb="7">
      <t>チ</t>
    </rPh>
    <phoneticPr fontId="5"/>
  </si>
  <si>
    <t>財源超過</t>
    <rPh sb="0" eb="2">
      <t>ザイゲン</t>
    </rPh>
    <rPh sb="2" eb="4">
      <t>チョウカ</t>
    </rPh>
    <phoneticPr fontId="5"/>
  </si>
  <si>
    <t>首都</t>
    <rPh sb="0" eb="2">
      <t>シュト</t>
    </rPh>
    <phoneticPr fontId="5"/>
  </si>
  <si>
    <t>標準財政規模</t>
    <rPh sb="0" eb="2">
      <t>ヒョウジュン</t>
    </rPh>
    <rPh sb="2" eb="4">
      <t>ザイセイ</t>
    </rPh>
    <rPh sb="4" eb="6">
      <t>キボ</t>
    </rPh>
    <phoneticPr fontId="5"/>
  </si>
  <si>
    <t>近畿</t>
    <rPh sb="0" eb="2">
      <t>キンキ</t>
    </rPh>
    <phoneticPr fontId="5"/>
  </si>
  <si>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</si>
  <si>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</si>
  <si>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</si>
  <si>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</si>
  <si>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</si>
  <si>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</si>
  <si>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</si>
  <si>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</si>
  <si>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</si>
  <si>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山振</t>
    <rPh sb="0" eb="1">
      <t>ヤマ</t>
    </rPh>
    <rPh sb="1" eb="2">
      <t>フ</t>
    </rPh>
    <phoneticPr fontId="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</si>
  <si>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</si>
  <si>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</si>
  <si>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</si>
  <si>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</si>
  <si>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</si>
  <si>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</si>
  <si>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　連結実質赤字比率</t>
    <rPh sb="1" eb="3">
      <t>レンケツ</t>
    </rPh>
    <rPh sb="3" eb="5">
      <t>ジッシツ</t>
    </rPh>
    <rPh sb="5" eb="7">
      <t>アカジ</t>
    </rPh>
    <rPh sb="7" eb="9">
      <t>ヒリツ</t>
    </rPh>
    <phoneticPr fontId="5"/>
  </si>
  <si>
    <t>第1次</t>
    <rPh sb="0" eb="1">
      <t>ダイ</t>
    </rPh>
    <rPh sb="2" eb="3">
      <t>ジ</t>
    </rPh>
    <phoneticPr fontId="5"/>
  </si>
  <si>
    <t>指数表選定</t>
    <rPh sb="0" eb="2">
      <t>シスウ</t>
    </rPh>
    <rPh sb="2" eb="3">
      <t>ヒョウ</t>
    </rPh>
    <rPh sb="3" eb="5">
      <t>センテイ</t>
    </rPh>
    <phoneticPr fontId="5"/>
  </si>
  <si>
    <t>　実質公債費比率</t>
    <rPh sb="1" eb="3">
      <t>ジッシツ</t>
    </rPh>
    <rPh sb="3" eb="6">
      <t>コウサイヒ</t>
    </rPh>
    <rPh sb="6" eb="8">
      <t>ヒリツ</t>
    </rPh>
    <phoneticPr fontId="5"/>
  </si>
  <si>
    <t>　将来負担比率</t>
    <rPh sb="1" eb="3">
      <t>ショウライ</t>
    </rPh>
    <rPh sb="3" eb="5">
      <t>フタン</t>
    </rPh>
    <rPh sb="5" eb="7">
      <t>ヒリツ</t>
    </rPh>
    <phoneticPr fontId="5"/>
  </si>
  <si>
    <t>第2次</t>
    <rPh sb="0" eb="1">
      <t>ダイ</t>
    </rPh>
    <rPh sb="2" eb="3">
      <t>ジ</t>
    </rPh>
    <phoneticPr fontId="5"/>
  </si>
  <si>
    <t>増減率  (％)</t>
    <rPh sb="0" eb="2">
      <t>ゾウゲン</t>
    </rPh>
    <rPh sb="2" eb="3">
      <t>リツ</t>
    </rPh>
    <phoneticPr fontId="5"/>
  </si>
  <si>
    <t>第3次</t>
    <rPh sb="0" eb="1">
      <t>ダイ</t>
    </rPh>
    <rPh sb="2" eb="3">
      <t>ジ</t>
    </rPh>
    <phoneticPr fontId="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</si>
  <si>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</si>
  <si>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</si>
  <si>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</si>
  <si>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</si>
  <si>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</si>
  <si>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</si>
  <si>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</si>
  <si>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</si>
  <si>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</si>
  <si>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</si>
  <si>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</si>
  <si>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</si>
  <si>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</si>
  <si>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</si>
  <si>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</si>
  <si>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</si>
  <si>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</si>
  <si>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</si>
  <si>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</si>
  <si>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</si>
  <si>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</si>
  <si>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</si>
  <si>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</si>
  <si>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</si>
  <si>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</si>
  <si>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</si>
  <si>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</si>
  <si>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</si>
  <si>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</si>
  <si>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</si>
  <si>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</si>
  <si>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</si>
  <si>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</si>
  <si>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</si>
  <si>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</si>
  <si>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</si>
  <si>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rPh sb="0" eb="2">
      <t>コウバン</t>
    </rPh>
    <phoneticPr fontId="5"/>
  </si>
  <si>
    <t>会計名</t>
    <rPh sb="0" eb="2">
      <t>カイケイ</t>
    </rPh>
    <rPh sb="2" eb="3">
      <t>メイ</t>
    </rPh>
    <phoneticPr fontId="5"/>
  </si>
  <si>
    <t>団体名</t>
    <rPh sb="0" eb="2">
      <t>ダンタイ</t>
    </rPh>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</si>
  <si>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</si>
  <si>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</si>
  <si>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</si>
  <si>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</si>
  <si>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</si>
  <si>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</si>
  <si>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</si>
  <si>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</si>
  <si>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</si>
  <si>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</si>
  <si>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</si>
  <si>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</si>
  <si>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</si>
  <si>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</si>
  <si>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</si>
  <si>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</si>
  <si>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</si>
  <si>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</si>
  <si>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</si>
  <si>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</si>
  <si>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</si>
  <si>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議会費</t>
  </si>
  <si>
    <t>利子割交付金</t>
  </si>
  <si>
    <t>総務費</t>
  </si>
  <si>
    <t>配当割交付金</t>
    <rPh sb="0" eb="2">
      <t>ハイトウ</t>
    </rPh>
    <rPh sb="2" eb="3">
      <t>ワリ</t>
    </rPh>
    <rPh sb="3" eb="6">
      <t>コウフキン</t>
    </rPh>
    <phoneticPr fontId="19"/>
  </si>
  <si>
    <t>民生費</t>
  </si>
  <si>
    <t>株式等譲渡所得割交付金</t>
    <rPh sb="0" eb="2">
      <t>カブシキ</t>
    </rPh>
    <rPh sb="2" eb="3">
      <t>トウ</t>
    </rPh>
    <rPh sb="3" eb="5">
      <t>ジョウト</t>
    </rPh>
    <rPh sb="5" eb="7">
      <t>ショトク</t>
    </rPh>
    <rPh sb="7" eb="8">
      <t>ワリ</t>
    </rPh>
    <rPh sb="8" eb="11">
      <t>コウフキン</t>
    </rPh>
    <phoneticPr fontId="19"/>
  </si>
  <si>
    <t>衛生費</t>
  </si>
  <si>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</si>
  <si>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</si>
  <si>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</si>
  <si>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</si>
  <si>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</si>
  <si>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</si>
  <si>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</si>
  <si>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</si>
  <si>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</si>
  <si>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</si>
  <si>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</si>
  <si>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消防費</t>
  </si>
  <si>
    <t>自動車取得税交付金</t>
  </si>
  <si>
    <t>教育費</t>
  </si>
  <si>
    <t>軽油引取税交付金</t>
  </si>
  <si>
    <t>災害復旧費</t>
  </si>
  <si>
    <t>公債費</t>
  </si>
  <si>
    <t>地方交付税</t>
  </si>
  <si>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</si>
  <si>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</si>
  <si>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</si>
  <si>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</si>
  <si>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</si>
  <si>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</si>
  <si>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</si>
  <si>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</si>
  <si>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</si>
  <si>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</si>
  <si>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</si>
  <si>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</si>
  <si>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</si>
  <si>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</si>
  <si>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</si>
  <si>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</si>
  <si>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</si>
  <si>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</si>
  <si>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</si>
  <si>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</si>
  <si>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</si>
  <si>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</si>
  <si>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</si>
  <si>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</si>
  <si>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</si>
  <si>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</si>
  <si>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</si>
  <si>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</si>
  <si>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</si>
  <si>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</si>
  <si>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</si>
  <si>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</si>
  <si>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</si>
  <si>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</si>
  <si>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</si>
  <si>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</si>
  <si>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</si>
  <si>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</si>
  <si>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</si>
  <si>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</si>
  <si>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</si>
  <si>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</si>
  <si>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</si>
  <si>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</si>
  <si>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</si>
  <si>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</si>
  <si>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</si>
  <si>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</si>
  <si>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</si>
  <si>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</si>
  <si>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</si>
  <si>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</si>
  <si>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</si>
  <si>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実質収支</t>
    <rPh sb="0" eb="2">
      <t>ジッシツ</t>
    </rPh>
    <rPh sb="2" eb="4">
      <t>シュウシ</t>
    </rPh>
    <phoneticPr fontId="5"/>
  </si>
  <si>
    <t>　うち減収補塡債(特例分)</t>
    <rPh sb="4" eb="5">
      <t>シュウ</t>
    </rPh>
    <rPh sb="9" eb="10">
      <t>トク</t>
    </rPh>
    <rPh sb="10" eb="11">
      <t>レイ</t>
    </rPh>
    <rPh sb="11" eb="12">
      <t>ブン</t>
    </rPh>
    <phoneticPr fontId="12"/>
  </si>
  <si>
    <t>再差引収支</t>
    <rPh sb="0" eb="1">
      <t>サイ</t>
    </rPh>
    <rPh sb="1" eb="3">
      <t>サシヒキ</t>
    </rPh>
    <rPh sb="3" eb="5">
      <t>シュウシ</t>
    </rPh>
    <phoneticPr fontId="5"/>
  </si>
  <si>
    <t>　補助費等</t>
    <rPh sb="1" eb="3">
      <t>ホジョ</t>
    </rPh>
    <rPh sb="3" eb="4">
      <t>ヒ</t>
    </rPh>
    <rPh sb="4" eb="5">
      <t>トウ</t>
    </rPh>
    <phoneticPr fontId="5"/>
  </si>
  <si>
    <t>加入世帯数(世帯)</t>
  </si>
  <si>
    <t>被保険者数(人)</t>
  </si>
  <si>
    <t>保険給付費</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</si>
  <si>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</si>
  <si>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</si>
  <si>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</si>
  <si>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</si>
  <si>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(2)各会計、関係団体の財政状況及び健全化判断比率（市町村）</t>
    <rPh sb="26" eb="29">
      <t>シチョウソン</t>
    </rPh>
    <phoneticPr fontId="5"/>
  </si>
  <si>
    <t>平成29年度</t>
  </si>
  <si>
    <t>北海道芽室町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</si>
  <si>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</si>
  <si>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</si>
  <si>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</si>
  <si>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</si>
  <si>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他会計等
からの
繰入金</t>
    <rPh sb="9" eb="11">
      <t>クリイレ</t>
    </rPh>
    <rPh sb="11" eb="12">
      <t>キン</t>
    </rPh>
    <phoneticPr fontId="26"/>
  </si>
  <si>
    <t>備考</t>
    <rPh sb="0" eb="2">
      <t>ビコウ</t>
    </rPh>
    <phoneticPr fontId="5"/>
  </si>
  <si>
    <t>地方公社・第三セクター等名</t>
    <rPh sb="12" eb="13">
      <t>メイ</t>
    </rPh>
    <phoneticPr fontId="5"/>
  </si>
  <si>
    <t>当該団体からの債務保証に係る債務残高</t>
    <rPh sb="9" eb="11">
      <t>ホショウ</t>
    </rPh>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</si>
  <si>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</si>
  <si>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</si>
  <si>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</si>
  <si>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</si>
  <si>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資金不足
比率</t>
    <rPh sb="0" eb="2">
      <t>シキン</t>
    </rPh>
    <rPh sb="2" eb="4">
      <t>フソク</t>
    </rPh>
    <rPh sb="5" eb="7">
      <t>ヒリツ</t>
    </rPh>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</si>
  <si>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</si>
  <si>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</si>
  <si>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</si>
  <si>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</si>
  <si>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</si>
  <si>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</si>
  <si>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</si>
  <si>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</si>
  <si>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</si>
  <si>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</si>
  <si>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</si>
  <si>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</si>
  <si>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</si>
  <si>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</si>
  <si>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</si>
  <si>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</si>
  <si>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</si>
  <si>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</si>
  <si>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</si>
  <si>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</si>
  <si>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</si>
  <si>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</si>
  <si>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</si>
  <si>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</si>
  <si>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</si>
  <si>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</si>
  <si>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</si>
  <si>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</si>
  <si>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</si>
  <si>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</si>
  <si>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</si>
  <si>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</si>
  <si>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</si>
  <si>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社会福祉法人の施設建設費に係るもの</t>
    <rPh sb="0" eb="2">
      <t>シャカイ</t>
    </rPh>
    <rPh sb="2" eb="4">
      <t>フクシ</t>
    </rPh>
    <rPh sb="4" eb="6">
      <t>ホウジン</t>
    </rPh>
    <rPh sb="7" eb="9">
      <t>シセツ</t>
    </rPh>
    <rPh sb="9" eb="12">
      <t>ケンセツヒ</t>
    </rPh>
    <rPh sb="13" eb="14">
      <t>カカ</t>
    </rPh>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</si>
  <si>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</si>
  <si>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</si>
  <si>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</si>
  <si>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</si>
  <si>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</si>
  <si>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</si>
  <si>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</si>
  <si>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</si>
  <si>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</si>
  <si>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</si>
  <si>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将来負担比率（(Ｅ)－(Ｆ)）／（(Ｃ)－(Ｄ)）×１００</t>
    <rPh sb="0" eb="2">
      <t>ショウライ</t>
    </rPh>
    <rPh sb="2" eb="4">
      <t>フタン</t>
    </rPh>
    <rPh sb="4" eb="6">
      <t>ヒリツ</t>
    </rPh>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</si>
  <si>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</si>
  <si>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</si>
  <si>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</si>
  <si>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</si>
  <si>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</si>
  <si>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</si>
  <si>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特定財源の額</t>
    <rPh sb="0" eb="2">
      <t>トクテイ</t>
    </rPh>
    <rPh sb="2" eb="4">
      <t>ザイゲン</t>
    </rPh>
    <rPh sb="5" eb="6">
      <t>ガク</t>
    </rPh>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</si>
  <si>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</si>
  <si>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</si>
  <si>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</si>
  <si>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</si>
  <si>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実質公債費比率</t>
    <rPh sb="0" eb="2">
      <t>ジッシツ</t>
    </rPh>
    <rPh sb="2" eb="5">
      <t>コウサイヒ</t>
    </rPh>
    <rPh sb="5" eb="7">
      <t>ヒリツ</t>
    </rPh>
    <phoneticPr fontId="1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</si>
  <si>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</si>
  <si>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</si>
  <si>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</si>
  <si>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</si>
  <si>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</si>
  <si>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</si>
  <si>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</si>
  <si>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</si>
  <si>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</si>
  <si>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</si>
  <si>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</si>
  <si>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</si>
  <si>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</si>
  <si>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</si>
  <si>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</si>
  <si>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</si>
  <si>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</si>
  <si>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</si>
  <si>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</si>
  <si>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</si>
  <si>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</si>
  <si>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</si>
  <si>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</si>
  <si>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</si>
  <si>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</si>
  <si>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</si>
  <si>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</si>
  <si>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</si>
  <si>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</si>
  <si>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</si>
  <si>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</si>
  <si>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</si>
  <si>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</si>
  <si>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</si>
  <si>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</si>
  <si>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</si>
  <si>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</si>
  <si>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</si>
  <si>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</si>
  <si>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</si>
  <si>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</si>
  <si>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</si>
  <si>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</si>
  <si>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</si>
  <si>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</si>
  <si>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</si>
  <si>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</si>
  <si>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</si>
  <si>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</si>
  <si>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</si>
  <si>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</si>
  <si>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</si>
  <si>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</si>
  <si>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</si>
  <si>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</si>
  <si>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</si>
  <si>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</si>
  <si>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</si>
  <si>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</si>
  <si>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</si>
  <si>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</si>
  <si>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</si>
  <si>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</si>
  <si>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</si>
  <si>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1.01</t>
  </si>
  <si>
    <t>▲ 3.63</t>
  </si>
  <si>
    <t>▲ 0.73</t>
  </si>
  <si>
    <t>公立芽室病院事業会計</t>
  </si>
  <si>
    <t>▲ 3.92</t>
  </si>
  <si>
    <t>地域開発事業特別会計</t>
  </si>
  <si>
    <t>一般会計</t>
  </si>
  <si>
    <t>上水道事業会計</t>
  </si>
  <si>
    <t>国民健康保険特別会計</t>
  </si>
  <si>
    <t>▲ 1.45</t>
  </si>
  <si>
    <t>▲ 3.50</t>
  </si>
  <si>
    <t>▲ 1.83</t>
  </si>
  <si>
    <t>介護保険特別会計</t>
  </si>
  <si>
    <t>簡易水道特別会計</t>
  </si>
  <si>
    <t>公共下水道特別会計</t>
  </si>
  <si>
    <t>その他会計（赤字）</t>
  </si>
  <si>
    <t>その他会計（黒字）</t>
  </si>
  <si>
    <t>とかち広域消防事務組合</t>
    <rPh sb="3" eb="5">
      <t>コウイキ</t>
    </rPh>
    <rPh sb="5" eb="7">
      <t>ショウボウ</t>
    </rPh>
    <rPh sb="7" eb="9">
      <t>ジム</t>
    </rPh>
    <rPh sb="9" eb="11">
      <t>クミアイ</t>
    </rPh>
    <phoneticPr fontId="2"/>
  </si>
  <si>
    <t>十勝環境複合事務組合（一般会計）</t>
    <rPh sb="0" eb="2">
      <t>トカチ</t>
    </rPh>
    <rPh sb="2" eb="4">
      <t>カンキョウ</t>
    </rPh>
    <rPh sb="4" eb="6">
      <t>フクゴウ</t>
    </rPh>
    <rPh sb="6" eb="8">
      <t>ジム</t>
    </rPh>
    <rPh sb="8" eb="10">
      <t>クミアイ</t>
    </rPh>
    <rPh sb="11" eb="13">
      <t>イッパン</t>
    </rPh>
    <rPh sb="13" eb="15">
      <t>カイケイ</t>
    </rPh>
    <phoneticPr fontId="2"/>
  </si>
  <si>
    <t>十勝環境複合事務組合（余熱利用事業会計）</t>
    <rPh sb="0" eb="2">
      <t>トカチ</t>
    </rPh>
    <rPh sb="2" eb="4">
      <t>カンキョウ</t>
    </rPh>
    <rPh sb="4" eb="6">
      <t>フクゴウ</t>
    </rPh>
    <rPh sb="6" eb="8">
      <t>ジム</t>
    </rPh>
    <rPh sb="8" eb="10">
      <t>クミアイ</t>
    </rPh>
    <rPh sb="11" eb="13">
      <t>ヨネツ</t>
    </rPh>
    <rPh sb="13" eb="15">
      <t>リヨウ</t>
    </rPh>
    <rPh sb="15" eb="17">
      <t>ジギョウ</t>
    </rPh>
    <rPh sb="17" eb="19">
      <t>カイケイ</t>
    </rPh>
    <phoneticPr fontId="2"/>
  </si>
  <si>
    <t>法非適用</t>
    <rPh sb="0" eb="1">
      <t>ホウ</t>
    </rPh>
    <rPh sb="1" eb="2">
      <t>ヒ</t>
    </rPh>
    <rPh sb="2" eb="4">
      <t>テキヨウ</t>
    </rPh>
    <phoneticPr fontId="2"/>
  </si>
  <si>
    <t>十勝圏複合事務組合</t>
    <rPh sb="0" eb="2">
      <t>トカチ</t>
    </rPh>
    <rPh sb="2" eb="3">
      <t>ケン</t>
    </rPh>
    <rPh sb="3" eb="5">
      <t>フクゴウ</t>
    </rPh>
    <rPh sb="5" eb="7">
      <t>ジム</t>
    </rPh>
    <rPh sb="7" eb="9">
      <t>クミアイ</t>
    </rPh>
    <phoneticPr fontId="2"/>
  </si>
  <si>
    <t>十勝中部広域水道企業団</t>
    <rPh sb="0" eb="2">
      <t>トカチ</t>
    </rPh>
    <rPh sb="2" eb="4">
      <t>チュウブ</t>
    </rPh>
    <rPh sb="4" eb="6">
      <t>コウイキ</t>
    </rPh>
    <rPh sb="6" eb="8">
      <t>スイドウ</t>
    </rPh>
    <rPh sb="8" eb="11">
      <t>キギョウダン</t>
    </rPh>
    <phoneticPr fontId="2"/>
  </si>
  <si>
    <t>法適用</t>
    <rPh sb="0" eb="1">
      <t>ホウ</t>
    </rPh>
    <rPh sb="1" eb="3">
      <t>テキヨウ</t>
    </rPh>
    <phoneticPr fontId="2"/>
  </si>
  <si>
    <t>形式収支</t>
    <phoneticPr fontId="26"/>
  </si>
  <si>
    <t>実質収支</t>
    <phoneticPr fontId="26"/>
  </si>
  <si>
    <t>地方債
現在高</t>
    <phoneticPr fontId="5"/>
  </si>
  <si>
    <t>市町村類型</t>
    <phoneticPr fontId="5"/>
  </si>
  <si>
    <t>Ⅳ－０</t>
    <phoneticPr fontId="5"/>
  </si>
  <si>
    <t>指定団体等の指定状況</t>
    <phoneticPr fontId="5"/>
  </si>
  <si>
    <t>歳入総額</t>
    <phoneticPr fontId="20"/>
  </si>
  <si>
    <t>×</t>
    <phoneticPr fontId="5"/>
  </si>
  <si>
    <t>歳出総額</t>
    <phoneticPr fontId="20"/>
  </si>
  <si>
    <t>芽室町</t>
    <phoneticPr fontId="5"/>
  </si>
  <si>
    <t>1-2</t>
    <phoneticPr fontId="5"/>
  </si>
  <si>
    <t>歳入歳出差引</t>
    <phoneticPr fontId="20"/>
  </si>
  <si>
    <t>　　(※1)</t>
    <phoneticPr fontId="5"/>
  </si>
  <si>
    <t>×</t>
    <phoneticPr fontId="5"/>
  </si>
  <si>
    <t>翌年度に繰越すべき財源</t>
    <phoneticPr fontId="5"/>
  </si>
  <si>
    <t>×</t>
    <phoneticPr fontId="5"/>
  </si>
  <si>
    <t>実質収支</t>
    <phoneticPr fontId="20"/>
  </si>
  <si>
    <t>単年度収支</t>
    <phoneticPr fontId="20"/>
  </si>
  <si>
    <t>×</t>
    <phoneticPr fontId="5"/>
  </si>
  <si>
    <t>積立金</t>
    <phoneticPr fontId="20"/>
  </si>
  <si>
    <t>健全化判断比率</t>
    <phoneticPr fontId="5"/>
  </si>
  <si>
    <t>-2.2</t>
    <phoneticPr fontId="5"/>
  </si>
  <si>
    <t>繰上償還金</t>
    <phoneticPr fontId="20"/>
  </si>
  <si>
    <t>-</t>
    <phoneticPr fontId="5"/>
  </si>
  <si>
    <t>30.01.01(人)</t>
    <phoneticPr fontId="5"/>
  </si>
  <si>
    <t>○</t>
    <phoneticPr fontId="5"/>
  </si>
  <si>
    <t>積立金取崩し額</t>
    <phoneticPr fontId="20"/>
  </si>
  <si>
    <t>-</t>
    <phoneticPr fontId="5"/>
  </si>
  <si>
    <t>うち日本人(人)</t>
    <phoneticPr fontId="5"/>
  </si>
  <si>
    <t>実質単年度収支</t>
    <phoneticPr fontId="20"/>
  </si>
  <si>
    <t>29.01.01(人)</t>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</si>
  <si>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</si>
  <si>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</si>
  <si>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-1.0</t>
    <phoneticPr fontId="5"/>
  </si>
  <si>
    <t>基準財政需要額</t>
    <phoneticPr fontId="20"/>
  </si>
  <si>
    <t>公立芽室病院事業会計</t>
    <phoneticPr fontId="5"/>
  </si>
  <si>
    <t>-</t>
    <phoneticPr fontId="5"/>
  </si>
  <si>
    <t>うち日本人(％)</t>
    <phoneticPr fontId="5"/>
  </si>
  <si>
    <t>-1.0</t>
    <phoneticPr fontId="5"/>
  </si>
  <si>
    <t>標準税収入額等</t>
    <phoneticPr fontId="20"/>
  </si>
  <si>
    <t>教育長</t>
    <phoneticPr fontId="5"/>
  </si>
  <si>
    <t>一般会計等の一覧</t>
    <phoneticPr fontId="5"/>
  </si>
  <si>
    <t>項番</t>
    <phoneticPr fontId="5"/>
  </si>
  <si>
    <t>会計名</t>
    <phoneticPr fontId="5"/>
  </si>
  <si>
    <t>項番</t>
    <phoneticPr fontId="5"/>
  </si>
  <si>
    <t>組合等名</t>
    <phoneticPr fontId="5"/>
  </si>
  <si>
    <r>
      <t>(※</t>
    </r>
    <r>
      <rPr>
        <sz val="9"/>
        <color indexed="8"/>
        <rFont val="ＭＳ ゴシック"/>
        <family val="3"/>
        <charset val="128"/>
      </rPr>
      <t>3</t>
    </r>
    <r>
      <rPr>
        <sz val="9"/>
        <color indexed="8"/>
        <rFont val="ＭＳ ゴシック"/>
        <family val="3"/>
        <charset val="128"/>
      </rPr>
      <t>)</t>
    </r>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</si>
  <si>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</si>
  <si>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</si>
  <si>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平成29年度</t>
    <phoneticPr fontId="20"/>
  </si>
  <si>
    <t>北海道芽室町</t>
    <phoneticPr fontId="20"/>
  </si>
  <si>
    <t>歳出の状況（単位 千円・％）</t>
    <phoneticPr fontId="5"/>
  </si>
  <si>
    <t>目的別歳出の状況（単位 千円・％）</t>
    <phoneticPr fontId="5"/>
  </si>
  <si>
    <t>地方譲与税</t>
    <phoneticPr fontId="5"/>
  </si>
  <si>
    <t>　法定普通税</t>
    <phoneticPr fontId="5"/>
  </si>
  <si>
    <t>　　市町村民税</t>
    <phoneticPr fontId="5"/>
  </si>
  <si>
    <t>　　　個人均等割</t>
    <phoneticPr fontId="5"/>
  </si>
  <si>
    <t>　　　所得割</t>
    <phoneticPr fontId="5"/>
  </si>
  <si>
    <t>分離課税所得割交付金</t>
    <phoneticPr fontId="20"/>
  </si>
  <si>
    <t>　　　法人均等割</t>
    <phoneticPr fontId="5"/>
  </si>
  <si>
    <t>　　軽自動車税</t>
    <phoneticPr fontId="5"/>
  </si>
  <si>
    <t>-</t>
    <phoneticPr fontId="5"/>
  </si>
  <si>
    <t>　　市町村たばこ税</t>
    <phoneticPr fontId="5"/>
  </si>
  <si>
    <t>　　鉱産税</t>
    <phoneticPr fontId="5"/>
  </si>
  <si>
    <t>地方特例交付金</t>
    <phoneticPr fontId="12"/>
  </si>
  <si>
    <t>　　特別土地保有税</t>
    <phoneticPr fontId="5"/>
  </si>
  <si>
    <t>　法定外普通税</t>
    <phoneticPr fontId="5"/>
  </si>
  <si>
    <t>(一般財源計)</t>
    <phoneticPr fontId="5"/>
  </si>
  <si>
    <t>　　事業所税</t>
    <phoneticPr fontId="5"/>
  </si>
  <si>
    <t>合計</t>
    <phoneticPr fontId="5"/>
  </si>
  <si>
    <t>　維持補修費</t>
    <phoneticPr fontId="5"/>
  </si>
  <si>
    <t>病院</t>
    <phoneticPr fontId="5"/>
  </si>
  <si>
    <t>　うち臨時財政対策債</t>
    <phoneticPr fontId="5"/>
  </si>
  <si>
    <t>下水道</t>
    <phoneticPr fontId="5"/>
  </si>
  <si>
    <t>　　うち一部事務組合負担金</t>
    <phoneticPr fontId="5"/>
  </si>
  <si>
    <t>歳入合計</t>
    <phoneticPr fontId="5"/>
  </si>
  <si>
    <t>簡易水道</t>
    <phoneticPr fontId="5"/>
  </si>
  <si>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</si>
  <si>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</si>
  <si>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</si>
  <si>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</si>
  <si>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</si>
  <si>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</si>
  <si>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</si>
  <si>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</si>
  <si>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</si>
  <si>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　前年度繰上充用金</t>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</si>
  <si>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</si>
  <si>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</si>
  <si>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</si>
  <si>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</si>
  <si>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</si>
  <si>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</si>
  <si>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</si>
  <si>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歳出</t>
    <phoneticPr fontId="26"/>
  </si>
  <si>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</si>
  <si>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</si>
  <si>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</si>
  <si>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</si>
  <si>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</si>
  <si>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当該団体からの損失補償に係る債務残高</t>
    <phoneticPr fontId="5"/>
  </si>
  <si>
    <t>一般会計等
負担見込額</t>
    <phoneticPr fontId="5"/>
  </si>
  <si>
    <t>一般会計</t>
    <phoneticPr fontId="5"/>
  </si>
  <si>
    <t>-</t>
    <phoneticPr fontId="2"/>
  </si>
  <si>
    <t>-</t>
    <phoneticPr fontId="5"/>
  </si>
  <si>
    <t>　※一般会計等（純計）は、各会計の相互間の繰入・繰出等の重複を控除したものであり、各会計の合計と一致しない場合がある。</t>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</si>
  <si>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</si>
  <si>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</si>
  <si>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</si>
  <si>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</si>
  <si>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</si>
  <si>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</si>
  <si>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</si>
  <si>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国民健康保険特別会計</t>
    <phoneticPr fontId="5"/>
  </si>
  <si>
    <t>-</t>
    <phoneticPr fontId="2"/>
  </si>
  <si>
    <t>後期高齢者医療特別会計</t>
    <phoneticPr fontId="5"/>
  </si>
  <si>
    <t>介護保険特別会計</t>
    <phoneticPr fontId="5"/>
  </si>
  <si>
    <t>上水道事業会計</t>
    <phoneticPr fontId="5"/>
  </si>
  <si>
    <t>法適用企業</t>
    <phoneticPr fontId="5"/>
  </si>
  <si>
    <t>公立芽室病院事業会計</t>
    <phoneticPr fontId="5"/>
  </si>
  <si>
    <t>簡易水道特別会計</t>
    <phoneticPr fontId="5"/>
  </si>
  <si>
    <t>法非適用企業</t>
    <phoneticPr fontId="5"/>
  </si>
  <si>
    <t>集落排水特別会計</t>
    <phoneticPr fontId="5"/>
  </si>
  <si>
    <t>-</t>
    <phoneticPr fontId="2"/>
  </si>
  <si>
    <t>法非適用企業</t>
    <phoneticPr fontId="5"/>
  </si>
  <si>
    <t>公共下水道特別会計</t>
    <phoneticPr fontId="5"/>
  </si>
  <si>
    <t>地域開発事業特別会計</t>
    <phoneticPr fontId="5"/>
  </si>
  <si>
    <t>左のうち
一般会計等
負担見込額</t>
    <phoneticPr fontId="5"/>
  </si>
  <si>
    <t>－</t>
    <phoneticPr fontId="2"/>
  </si>
  <si>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</si>
  <si>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</si>
  <si>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将来負担の状況</t>
    <phoneticPr fontId="5"/>
  </si>
  <si>
    <t>森林総合研究所等が行う事業に係るもの</t>
    <phoneticPr fontId="5"/>
  </si>
  <si>
    <t>　うち、健全化法施行規則附則第三条に係る負担見込額</t>
    <phoneticPr fontId="5"/>
  </si>
  <si>
    <t>(Ａ)</t>
    <phoneticPr fontId="5"/>
  </si>
  <si>
    <t xml:space="preserve">連結実質赤字額 </t>
    <phoneticPr fontId="5"/>
  </si>
  <si>
    <t>(Ｅ)</t>
    <phoneticPr fontId="5"/>
  </si>
  <si>
    <t>公共下水道特別会計</t>
    <phoneticPr fontId="5"/>
  </si>
  <si>
    <t>集落排水特別会計</t>
    <phoneticPr fontId="5"/>
  </si>
  <si>
    <t>簡易水道特別会計</t>
    <phoneticPr fontId="5"/>
  </si>
  <si>
    <t>(Ｆ)</t>
    <phoneticPr fontId="5"/>
  </si>
  <si>
    <t>公立芽室病院事業会計</t>
    <phoneticPr fontId="5"/>
  </si>
  <si>
    <t>その他の会計</t>
    <phoneticPr fontId="5"/>
  </si>
  <si>
    <t>早期健全化基準</t>
    <phoneticPr fontId="5"/>
  </si>
  <si>
    <t>財政再生基準</t>
    <phoneticPr fontId="5"/>
  </si>
  <si>
    <t>地方独立行政法人に係る将来負担額</t>
    <phoneticPr fontId="5"/>
  </si>
  <si>
    <t>(Ｂ)</t>
    <phoneticPr fontId="5"/>
  </si>
  <si>
    <t>(Ｃ)</t>
    <phoneticPr fontId="5"/>
  </si>
  <si>
    <t>(Ｄ)</t>
    <phoneticPr fontId="5"/>
  </si>
  <si>
    <t>(Ｃ)－(Ｄ)</t>
    <phoneticPr fontId="5"/>
  </si>
  <si>
    <t>農業振興基金</t>
    <rPh sb="0" eb="2">
      <t>ノウギョウ</t>
    </rPh>
    <rPh sb="2" eb="4">
      <t>シンコウ</t>
    </rPh>
    <rPh sb="4" eb="6">
      <t>キキン</t>
    </rPh>
    <phoneticPr fontId="2"/>
  </si>
  <si>
    <t>公共施設整備基金</t>
    <rPh sb="0" eb="2">
      <t>コウキョウ</t>
    </rPh>
    <rPh sb="2" eb="4">
      <t>シセツ</t>
    </rPh>
    <rPh sb="4" eb="6">
      <t>セイビ</t>
    </rPh>
    <rPh sb="6" eb="8">
      <t>キキン</t>
    </rPh>
    <phoneticPr fontId="2"/>
  </si>
  <si>
    <t>庁舎建設基金</t>
    <rPh sb="0" eb="2">
      <t>チョウシャ</t>
    </rPh>
    <rPh sb="2" eb="4">
      <t>ケンセツ</t>
    </rPh>
    <rPh sb="4" eb="6">
      <t>キキン</t>
    </rPh>
    <phoneticPr fontId="2"/>
  </si>
  <si>
    <t>地域福祉基金</t>
    <rPh sb="0" eb="2">
      <t>チイキ</t>
    </rPh>
    <rPh sb="2" eb="4">
      <t>フクシ</t>
    </rPh>
    <rPh sb="4" eb="6">
      <t>キキン</t>
    </rPh>
    <phoneticPr fontId="2"/>
  </si>
  <si>
    <t>寄附金管理基金</t>
    <rPh sb="0" eb="3">
      <t>キフキン</t>
    </rPh>
    <rPh sb="3" eb="5">
      <t>カンリ</t>
    </rPh>
    <rPh sb="5" eb="7">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</si>
  <si>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</si>
  <si>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</si>
  <si>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</si>
  <si>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</si>
  <si>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</si>
  <si>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</si>
  <si>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</si>
  <si>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</si>
  <si>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</si>
  <si>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</si>
  <si>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</si>
  <si>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将来負担比率については、南小学校区保育所等建設事業に係る地方債の発行等による地方債現在高の増により将来負担額が増加したことと、公共施設整備基金の取り崩しなどによる充当可能基金の減により、充当可能財源等が減少したことに伴い、比率の分子が増加し、平成２９年度はポイントとして現れる結果となった。有形固定資産減価償却率については、公共施設等総合管理計画に基づき老朽化対策に取り組んでいるが資産の老朽化は進んでおり、類似団体を下回っているものの、昨年度と比較し数値が上昇することとなった。</t>
    <rPh sb="1" eb="3">
      <t>ショウライ</t>
    </rPh>
    <rPh sb="3" eb="5">
      <t>フタン</t>
    </rPh>
    <rPh sb="5" eb="7">
      <t>ヒリツ</t>
    </rPh>
    <rPh sb="13" eb="14">
      <t>ミナミ</t>
    </rPh>
    <rPh sb="14" eb="17">
      <t>ショウガッコウ</t>
    </rPh>
    <rPh sb="17" eb="18">
      <t>ク</t>
    </rPh>
    <rPh sb="18" eb="20">
      <t>ホイク</t>
    </rPh>
    <rPh sb="20" eb="21">
      <t>ショ</t>
    </rPh>
    <rPh sb="21" eb="22">
      <t>トウ</t>
    </rPh>
    <rPh sb="22" eb="24">
      <t>ケンセツ</t>
    </rPh>
    <rPh sb="24" eb="26">
      <t>ジギョウ</t>
    </rPh>
    <rPh sb="27" eb="28">
      <t>カカ</t>
    </rPh>
    <rPh sb="29" eb="32">
      <t>チホウサイ</t>
    </rPh>
    <rPh sb="33" eb="35">
      <t>ハッコウ</t>
    </rPh>
    <rPh sb="35" eb="36">
      <t>トウ</t>
    </rPh>
    <rPh sb="39" eb="42">
      <t>チホウサイ</t>
    </rPh>
    <rPh sb="42" eb="44">
      <t>ゲンザイ</t>
    </rPh>
    <rPh sb="44" eb="45">
      <t>ダカ</t>
    </rPh>
    <rPh sb="50" eb="52">
      <t>ショウライ</t>
    </rPh>
    <rPh sb="52" eb="54">
      <t>フタン</t>
    </rPh>
    <rPh sb="54" eb="55">
      <t>ガク</t>
    </rPh>
    <rPh sb="56" eb="58">
      <t>ゾウカ</t>
    </rPh>
    <rPh sb="64" eb="66">
      <t>コウキョウ</t>
    </rPh>
    <rPh sb="66" eb="68">
      <t>シセツ</t>
    </rPh>
    <rPh sb="68" eb="70">
      <t>セイビ</t>
    </rPh>
    <rPh sb="70" eb="72">
      <t>キキン</t>
    </rPh>
    <rPh sb="73" eb="74">
      <t>ト</t>
    </rPh>
    <rPh sb="75" eb="76">
      <t>クズ</t>
    </rPh>
    <rPh sb="82" eb="84">
      <t>ジュウトウ</t>
    </rPh>
    <rPh sb="84" eb="86">
      <t>カノウ</t>
    </rPh>
    <rPh sb="86" eb="88">
      <t>キキン</t>
    </rPh>
    <rPh sb="89" eb="90">
      <t>ゲン</t>
    </rPh>
    <rPh sb="94" eb="96">
      <t>ジュウトウ</t>
    </rPh>
    <rPh sb="96" eb="98">
      <t>カノウ</t>
    </rPh>
    <rPh sb="98" eb="100">
      <t>ザイゲン</t>
    </rPh>
    <rPh sb="100" eb="101">
      <t>トウ</t>
    </rPh>
    <rPh sb="102" eb="104">
      <t>ゲンショウ</t>
    </rPh>
    <rPh sb="109" eb="110">
      <t>トモナ</t>
    </rPh>
    <rPh sb="112" eb="114">
      <t>ヒリツ</t>
    </rPh>
    <rPh sb="115" eb="117">
      <t>ブンシ</t>
    </rPh>
    <rPh sb="118" eb="120">
      <t>ゾウカ</t>
    </rPh>
    <rPh sb="122" eb="124">
      <t>ヘイセイ</t>
    </rPh>
    <rPh sb="126" eb="128">
      <t>ネンド</t>
    </rPh>
    <rPh sb="136" eb="137">
      <t>アラワ</t>
    </rPh>
    <rPh sb="139" eb="141">
      <t>ケッカ</t>
    </rPh>
    <rPh sb="146" eb="148">
      <t>ユウケイ</t>
    </rPh>
    <rPh sb="148" eb="150">
      <t>コテイ</t>
    </rPh>
    <rPh sb="150" eb="152">
      <t>シサン</t>
    </rPh>
    <rPh sb="152" eb="154">
      <t>ゲンカ</t>
    </rPh>
    <rPh sb="154" eb="156">
      <t>ショウキャク</t>
    </rPh>
    <rPh sb="156" eb="157">
      <t>リツ</t>
    </rPh>
    <rPh sb="163" eb="165">
      <t>コウキョウ</t>
    </rPh>
    <rPh sb="165" eb="167">
      <t>シセツ</t>
    </rPh>
    <rPh sb="167" eb="168">
      <t>トウ</t>
    </rPh>
    <rPh sb="168" eb="170">
      <t>ソウゴウ</t>
    </rPh>
    <rPh sb="170" eb="172">
      <t>カンリ</t>
    </rPh>
    <rPh sb="172" eb="174">
      <t>ケイカク</t>
    </rPh>
    <rPh sb="175" eb="176">
      <t>モト</t>
    </rPh>
    <rPh sb="178" eb="181">
      <t>ロウキュウカ</t>
    </rPh>
    <rPh sb="181" eb="183">
      <t>タイサク</t>
    </rPh>
    <rPh sb="184" eb="185">
      <t>ト</t>
    </rPh>
    <rPh sb="186" eb="187">
      <t>ク</t>
    </rPh>
    <rPh sb="192" eb="194">
      <t>シサン</t>
    </rPh>
    <rPh sb="195" eb="198">
      <t>ロウキュウカ</t>
    </rPh>
    <rPh sb="199" eb="200">
      <t>スス</t>
    </rPh>
    <rPh sb="220" eb="223">
      <t>サクネンド</t>
    </rPh>
    <rPh sb="224" eb="226">
      <t>ヒカク</t>
    </rPh>
    <rPh sb="227" eb="229">
      <t>スウチ</t>
    </rPh>
    <rPh sb="230" eb="232">
      <t>ジョウショウ</t>
    </rPh>
    <phoneticPr fontId="2"/>
  </si>
  <si>
    <t>　将来負担比率については、南小学校区保育所等建設事業に係る地方債の発行等による地方債現在高の増により将来負担額が増加したことと、公共施設整備基金の取り崩しなどによる充当可能基金の減により、充当可能財源等が減少したことに伴い、比率の分子が増加し、平成２９年度はポイントとして現れる結果となった。実質公債費比率については、国営土地改良事業等地方負担額の皆減に伴い、事業費補正により基準財政需要額に算入された公債費が減少となったため単年度では前年度（H28-3.48973、H29-3.70053）より悪化したものの、3か年平均では減少となった。（H26-4.9454）</t>
    <rPh sb="159" eb="161">
      <t>コクエイ</t>
    </rPh>
    <rPh sb="161" eb="163">
      <t>トチ</t>
    </rPh>
    <rPh sb="163" eb="165">
      <t>カイリョウ</t>
    </rPh>
    <rPh sb="165" eb="167">
      <t>ジギョウ</t>
    </rPh>
    <rPh sb="167" eb="168">
      <t>トウ</t>
    </rPh>
    <rPh sb="168" eb="170">
      <t>チホウ</t>
    </rPh>
    <rPh sb="170" eb="172">
      <t>フタン</t>
    </rPh>
    <rPh sb="172" eb="173">
      <t>ガク</t>
    </rPh>
    <rPh sb="174" eb="176">
      <t>カイゲン</t>
    </rPh>
    <rPh sb="177" eb="178">
      <t>トモナ</t>
    </rPh>
    <rPh sb="180" eb="183">
      <t>ジギョウヒ</t>
    </rPh>
    <rPh sb="183" eb="185">
      <t>ホセイ</t>
    </rPh>
    <rPh sb="188" eb="190">
      <t>キジュン</t>
    </rPh>
    <rPh sb="190" eb="192">
      <t>ザイセイ</t>
    </rPh>
    <rPh sb="192" eb="194">
      <t>ジュヨウ</t>
    </rPh>
    <rPh sb="194" eb="195">
      <t>ガク</t>
    </rPh>
    <rPh sb="196" eb="198">
      <t>サンニュウ</t>
    </rPh>
    <rPh sb="201" eb="204">
      <t>コウサイヒ</t>
    </rPh>
    <rPh sb="205" eb="207">
      <t>ゲンショウ</t>
    </rPh>
    <rPh sb="213" eb="216">
      <t>タンネンド</t>
    </rPh>
    <rPh sb="218" eb="221">
      <t>ゼンネンド</t>
    </rPh>
    <rPh sb="248" eb="250">
      <t>アッカ</t>
    </rPh>
    <rPh sb="258" eb="259">
      <t>ネン</t>
    </rPh>
    <rPh sb="259" eb="261">
      <t>ヘイキン</t>
    </rPh>
    <rPh sb="263" eb="265">
      <t>ゲンショウ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</si>
</sst>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9" fillId="0" borderId="69" xfId="9"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7" xfId="8" applyFont="1" applyFill="1" applyBorder="1" applyAlignment="1">
      <alignment horizontal="left" vertical="center"/>
    </xf>
    <xf numFmtId="0" fontId="15" fillId="0" borderId="72"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0" fontId="15" fillId="0" borderId="52" xfId="11" applyFont="1" applyBorder="1">
      <alignment vertical="center"/>
    </xf>
    <xf numFmtId="0" fontId="15" fillId="0" borderId="0" xfId="11" applyFont="1" applyBorder="1">
      <alignment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12" xfId="11" applyFont="1" applyBorder="1">
      <alignment vertical="center"/>
    </xf>
    <xf numFmtId="0" fontId="29" fillId="6" borderId="73" xfId="12" applyFont="1" applyFill="1" applyBorder="1" applyAlignment="1" applyProtection="1">
      <alignment horizontal="center" vertical="center"/>
    </xf>
    <xf numFmtId="0" fontId="29" fillId="6" borderId="0" xfId="12" applyFont="1" applyFill="1" applyBorder="1" applyProtection="1">
      <alignment vertical="center"/>
    </xf>
    <xf numFmtId="0" fontId="29" fillId="6" borderId="0"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Protection="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118124</c:v>
                </c:pt>
                <c:pt idx="1">
                  <c:v>101693</c:v>
                </c:pt>
                <c:pt idx="2">
                  <c:v>96635</c:v>
                </c:pt>
                <c:pt idx="3">
                  <c:v>97062</c:v>
                </c:pt>
                <c:pt idx="4">
                  <c:v>106005</c:v>
                </c:pt>
              </c:numCache>
            </c:numRef>
          </c:val>
          <c:smooth val="0"/>
          <c:extLst>
            <c:ext xmlns:c16="http://schemas.microsoft.com/office/drawing/2014/chart" uri="{C3380CC4-5D6E-409C-BE32-E72D297353CC}">
              <c16:uniqueId val="{00000000-AC6B-4A15-BBB9-40964C3EA21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87449</c:v>
                </c:pt>
                <c:pt idx="1">
                  <c:v>96880</c:v>
                </c:pt>
                <c:pt idx="2">
                  <c:v>183292</c:v>
                </c:pt>
                <c:pt idx="3">
                  <c:v>86570</c:v>
                </c:pt>
                <c:pt idx="4">
                  <c:v>99271</c:v>
                </c:pt>
              </c:numCache>
            </c:numRef>
          </c:val>
          <c:smooth val="0"/>
          <c:extLst>
            <c:ext xmlns:c16="http://schemas.microsoft.com/office/drawing/2014/chart" uri="{C3380CC4-5D6E-409C-BE32-E72D297353CC}">
              <c16:uniqueId val="{00000001-AC6B-4A15-BBB9-40964C3EA21D}"/>
            </c:ext>
          </c:extLst>
        </c:ser>
        <c:dLbls>
          <c:showLegendKey val="0"/>
          <c:showVal val="0"/>
          <c:showCatName val="0"/>
          <c:showSerName val="0"/>
          <c:showPercent val="0"/>
          <c:showBubbleSize val="0"/>
        </c:dLbls>
        <c:marker val="1"/>
        <c:smooth val="0"/>
        <c:axId val="133687552"/>
        <c:axId val="238397800"/>
      </c:lineChart>
      <c:catAx>
        <c:axId val="1336875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8397800"/>
        <c:crosses val="autoZero"/>
        <c:auto val="1"/>
        <c:lblAlgn val="ctr"/>
        <c:lblOffset val="100"/>
        <c:tickLblSkip val="1"/>
        <c:tickMarkSkip val="1"/>
        <c:noMultiLvlLbl val="0"/>
      </c:catAx>
      <c:valAx>
        <c:axId val="238397800"/>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36875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6.49</c:v>
                </c:pt>
                <c:pt idx="1">
                  <c:v>5.52</c:v>
                </c:pt>
                <c:pt idx="2">
                  <c:v>3.14</c:v>
                </c:pt>
                <c:pt idx="3">
                  <c:v>2.44</c:v>
                </c:pt>
                <c:pt idx="4">
                  <c:v>4.21</c:v>
                </c:pt>
              </c:numCache>
            </c:numRef>
          </c:val>
          <c:extLst>
            <c:ext xmlns:c16="http://schemas.microsoft.com/office/drawing/2014/chart" uri="{C3380CC4-5D6E-409C-BE32-E72D297353CC}">
              <c16:uniqueId val="{00000000-6347-4F18-AEFB-9AB11616F23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15.62</c:v>
                </c:pt>
                <c:pt idx="1">
                  <c:v>15.73</c:v>
                </c:pt>
                <c:pt idx="2">
                  <c:v>14.34</c:v>
                </c:pt>
                <c:pt idx="3">
                  <c:v>14.51</c:v>
                </c:pt>
                <c:pt idx="4">
                  <c:v>14.61</c:v>
                </c:pt>
              </c:numCache>
            </c:numRef>
          </c:val>
          <c:extLst>
            <c:ext xmlns:c16="http://schemas.microsoft.com/office/drawing/2014/chart" uri="{C3380CC4-5D6E-409C-BE32-E72D297353CC}">
              <c16:uniqueId val="{00000001-6347-4F18-AEFB-9AB11616F235}"/>
            </c:ext>
          </c:extLst>
        </c:ser>
        <c:dLbls>
          <c:showLegendKey val="0"/>
          <c:showVal val="0"/>
          <c:showCatName val="0"/>
          <c:showSerName val="0"/>
          <c:showPercent val="0"/>
          <c:showBubbleSize val="0"/>
        </c:dLbls>
        <c:gapWidth val="250"/>
        <c:overlap val="100"/>
        <c:axId val="239273800"/>
        <c:axId val="2392741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1.17</c:v>
                </c:pt>
                <c:pt idx="1">
                  <c:v>-1.01</c:v>
                </c:pt>
                <c:pt idx="2">
                  <c:v>-3.63</c:v>
                </c:pt>
                <c:pt idx="3">
                  <c:v>-0.73</c:v>
                </c:pt>
                <c:pt idx="4">
                  <c:v>1.75</c:v>
                </c:pt>
              </c:numCache>
            </c:numRef>
          </c:val>
          <c:smooth val="0"/>
          <c:extLst>
            <c:ext xmlns:c16="http://schemas.microsoft.com/office/drawing/2014/chart" uri="{C3380CC4-5D6E-409C-BE32-E72D297353CC}">
              <c16:uniqueId val="{00000002-6347-4F18-AEFB-9AB11616F235}"/>
            </c:ext>
          </c:extLst>
        </c:ser>
        <c:dLbls>
          <c:showLegendKey val="0"/>
          <c:showVal val="0"/>
          <c:showCatName val="0"/>
          <c:showSerName val="0"/>
          <c:showPercent val="0"/>
          <c:showBubbleSize val="0"/>
        </c:dLbls>
        <c:marker val="1"/>
        <c:smooth val="0"/>
        <c:axId val="239273800"/>
        <c:axId val="239274192"/>
      </c:lineChart>
      <c:catAx>
        <c:axId val="239273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39274192"/>
        <c:crosses val="autoZero"/>
        <c:auto val="1"/>
        <c:lblAlgn val="ctr"/>
        <c:lblOffset val="100"/>
        <c:tickLblSkip val="1"/>
        <c:tickMarkSkip val="1"/>
        <c:noMultiLvlLbl val="0"/>
      </c:catAx>
      <c:valAx>
        <c:axId val="2392741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92738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0.11</c:v>
                </c:pt>
                <c:pt idx="2">
                  <c:v>#N/A</c:v>
                </c:pt>
                <c:pt idx="3">
                  <c:v>0.03</c:v>
                </c:pt>
                <c:pt idx="4">
                  <c:v>#N/A</c:v>
                </c:pt>
                <c:pt idx="5">
                  <c:v>0.02</c:v>
                </c:pt>
                <c:pt idx="6">
                  <c:v>#N/A</c:v>
                </c:pt>
                <c:pt idx="7">
                  <c:v>0.03</c:v>
                </c:pt>
                <c:pt idx="8">
                  <c:v>#N/A</c:v>
                </c:pt>
                <c:pt idx="9">
                  <c:v>0.03</c:v>
                </c:pt>
              </c:numCache>
            </c:numRef>
          </c:val>
          <c:extLst>
            <c:ext xmlns:c16="http://schemas.microsoft.com/office/drawing/2014/chart" uri="{C3380CC4-5D6E-409C-BE32-E72D297353CC}">
              <c16:uniqueId val="{00000000-3714-4296-8675-65BF62F8C7F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714-4296-8675-65BF62F8C7F7}"/>
            </c:ext>
          </c:extLst>
        </c:ser>
        <c:ser>
          <c:idx val="2"/>
          <c:order val="2"/>
          <c:tx>
            <c:strRef>
              <c:f>データシート!$A$29</c:f>
              <c:strCache>
                <c:ptCount val="1"/>
                <c:pt idx="0">
                  <c:v>公共下水道特別会計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0.09</c:v>
                </c:pt>
                <c:pt idx="2">
                  <c:v>#N/A</c:v>
                </c:pt>
                <c:pt idx="3">
                  <c:v>0.06</c:v>
                </c:pt>
                <c:pt idx="4">
                  <c:v>#N/A</c:v>
                </c:pt>
                <c:pt idx="5">
                  <c:v>0.13</c:v>
                </c:pt>
                <c:pt idx="6">
                  <c:v>#N/A</c:v>
                </c:pt>
                <c:pt idx="7">
                  <c:v>7.0000000000000007E-2</c:v>
                </c:pt>
                <c:pt idx="8">
                  <c:v>#N/A</c:v>
                </c:pt>
                <c:pt idx="9">
                  <c:v>0.03</c:v>
                </c:pt>
              </c:numCache>
            </c:numRef>
          </c:val>
          <c:extLst>
            <c:ext xmlns:c16="http://schemas.microsoft.com/office/drawing/2014/chart" uri="{C3380CC4-5D6E-409C-BE32-E72D297353CC}">
              <c16:uniqueId val="{00000002-3714-4296-8675-65BF62F8C7F7}"/>
            </c:ext>
          </c:extLst>
        </c:ser>
        <c:ser>
          <c:idx val="3"/>
          <c:order val="3"/>
          <c:tx>
            <c:strRef>
              <c:f>データシート!$A$30</c:f>
              <c:strCache>
                <c:ptCount val="1"/>
                <c:pt idx="0">
                  <c:v>簡易水道特別会計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0.03</c:v>
                </c:pt>
                <c:pt idx="2">
                  <c:v>#N/A</c:v>
                </c:pt>
                <c:pt idx="3">
                  <c:v>0.05</c:v>
                </c:pt>
                <c:pt idx="4">
                  <c:v>#N/A</c:v>
                </c:pt>
                <c:pt idx="5">
                  <c:v>7.0000000000000007E-2</c:v>
                </c:pt>
                <c:pt idx="6">
                  <c:v>#N/A</c:v>
                </c:pt>
                <c:pt idx="7">
                  <c:v>0.05</c:v>
                </c:pt>
                <c:pt idx="8">
                  <c:v>#N/A</c:v>
                </c:pt>
                <c:pt idx="9">
                  <c:v>0.08</c:v>
                </c:pt>
              </c:numCache>
            </c:numRef>
          </c:val>
          <c:extLst>
            <c:ext xmlns:c16="http://schemas.microsoft.com/office/drawing/2014/chart" uri="{C3380CC4-5D6E-409C-BE32-E72D297353CC}">
              <c16:uniqueId val="{00000003-3714-4296-8675-65BF62F8C7F7}"/>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0.63</c:v>
                </c:pt>
                <c:pt idx="2">
                  <c:v>#N/A</c:v>
                </c:pt>
                <c:pt idx="3">
                  <c:v>0.3</c:v>
                </c:pt>
                <c:pt idx="4">
                  <c:v>#N/A</c:v>
                </c:pt>
                <c:pt idx="5">
                  <c:v>0.36</c:v>
                </c:pt>
                <c:pt idx="6">
                  <c:v>#N/A</c:v>
                </c:pt>
                <c:pt idx="7">
                  <c:v>0.48</c:v>
                </c:pt>
                <c:pt idx="8">
                  <c:v>#N/A</c:v>
                </c:pt>
                <c:pt idx="9">
                  <c:v>0.43</c:v>
                </c:pt>
              </c:numCache>
            </c:numRef>
          </c:val>
          <c:extLst>
            <c:ext xmlns:c16="http://schemas.microsoft.com/office/drawing/2014/chart" uri="{C3380CC4-5D6E-409C-BE32-E72D297353CC}">
              <c16:uniqueId val="{00000004-3714-4296-8675-65BF62F8C7F7}"/>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1.45</c:v>
                </c:pt>
                <c:pt idx="1">
                  <c:v>#N/A</c:v>
                </c:pt>
                <c:pt idx="2">
                  <c:v>3.5</c:v>
                </c:pt>
                <c:pt idx="3">
                  <c:v>#N/A</c:v>
                </c:pt>
                <c:pt idx="4">
                  <c:v>1.83</c:v>
                </c:pt>
                <c:pt idx="5">
                  <c:v>#N/A</c:v>
                </c:pt>
                <c:pt idx="6">
                  <c:v>#N/A</c:v>
                </c:pt>
                <c:pt idx="7">
                  <c:v>1.29</c:v>
                </c:pt>
                <c:pt idx="8">
                  <c:v>#N/A</c:v>
                </c:pt>
                <c:pt idx="9">
                  <c:v>0.53</c:v>
                </c:pt>
              </c:numCache>
            </c:numRef>
          </c:val>
          <c:extLst>
            <c:ext xmlns:c16="http://schemas.microsoft.com/office/drawing/2014/chart" uri="{C3380CC4-5D6E-409C-BE32-E72D297353CC}">
              <c16:uniqueId val="{00000005-3714-4296-8675-65BF62F8C7F7}"/>
            </c:ext>
          </c:extLst>
        </c:ser>
        <c:ser>
          <c:idx val="6"/>
          <c:order val="6"/>
          <c:tx>
            <c:strRef>
              <c:f>データシート!$A$33</c:f>
              <c:strCache>
                <c:ptCount val="1"/>
                <c:pt idx="0">
                  <c:v>上水道事業会計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1.6</c:v>
                </c:pt>
                <c:pt idx="2">
                  <c:v>#N/A</c:v>
                </c:pt>
                <c:pt idx="3">
                  <c:v>1.65</c:v>
                </c:pt>
                <c:pt idx="4">
                  <c:v>#N/A</c:v>
                </c:pt>
                <c:pt idx="5">
                  <c:v>1.88</c:v>
                </c:pt>
                <c:pt idx="6">
                  <c:v>#N/A</c:v>
                </c:pt>
                <c:pt idx="7">
                  <c:v>2.35</c:v>
                </c:pt>
                <c:pt idx="8">
                  <c:v>#N/A</c:v>
                </c:pt>
                <c:pt idx="9">
                  <c:v>2.77</c:v>
                </c:pt>
              </c:numCache>
            </c:numRef>
          </c:val>
          <c:extLst>
            <c:ext xmlns:c16="http://schemas.microsoft.com/office/drawing/2014/chart" uri="{C3380CC4-5D6E-409C-BE32-E72D297353CC}">
              <c16:uniqueId val="{00000006-3714-4296-8675-65BF62F8C7F7}"/>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6.49</c:v>
                </c:pt>
                <c:pt idx="2">
                  <c:v>#N/A</c:v>
                </c:pt>
                <c:pt idx="3">
                  <c:v>5.51</c:v>
                </c:pt>
                <c:pt idx="4">
                  <c:v>#N/A</c:v>
                </c:pt>
                <c:pt idx="5">
                  <c:v>3.14</c:v>
                </c:pt>
                <c:pt idx="6">
                  <c:v>#N/A</c:v>
                </c:pt>
                <c:pt idx="7">
                  <c:v>2.44</c:v>
                </c:pt>
                <c:pt idx="8">
                  <c:v>#N/A</c:v>
                </c:pt>
                <c:pt idx="9">
                  <c:v>4.2</c:v>
                </c:pt>
              </c:numCache>
            </c:numRef>
          </c:val>
          <c:extLst>
            <c:ext xmlns:c16="http://schemas.microsoft.com/office/drawing/2014/chart" uri="{C3380CC4-5D6E-409C-BE32-E72D297353CC}">
              <c16:uniqueId val="{00000007-3714-4296-8675-65BF62F8C7F7}"/>
            </c:ext>
          </c:extLst>
        </c:ser>
        <c:ser>
          <c:idx val="8"/>
          <c:order val="8"/>
          <c:tx>
            <c:strRef>
              <c:f>データシート!$A$35</c:f>
              <c:strCache>
                <c:ptCount val="1"/>
                <c:pt idx="0">
                  <c:v>地域開発事業特別会計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6.13</c:v>
                </c:pt>
                <c:pt idx="2">
                  <c:v>#N/A</c:v>
                </c:pt>
                <c:pt idx="3">
                  <c:v>6.98</c:v>
                </c:pt>
                <c:pt idx="4">
                  <c:v>#N/A</c:v>
                </c:pt>
                <c:pt idx="5">
                  <c:v>2.57</c:v>
                </c:pt>
                <c:pt idx="6">
                  <c:v>#N/A</c:v>
                </c:pt>
                <c:pt idx="7">
                  <c:v>5.16</c:v>
                </c:pt>
                <c:pt idx="8">
                  <c:v>#N/A</c:v>
                </c:pt>
                <c:pt idx="9">
                  <c:v>6.3</c:v>
                </c:pt>
              </c:numCache>
            </c:numRef>
          </c:val>
          <c:extLst>
            <c:ext xmlns:c16="http://schemas.microsoft.com/office/drawing/2014/chart" uri="{C3380CC4-5D6E-409C-BE32-E72D297353CC}">
              <c16:uniqueId val="{00000008-3714-4296-8675-65BF62F8C7F7}"/>
            </c:ext>
          </c:extLst>
        </c:ser>
        <c:ser>
          <c:idx val="9"/>
          <c:order val="9"/>
          <c:tx>
            <c:strRef>
              <c:f>データシート!$A$36</c:f>
              <c:strCache>
                <c:ptCount val="1"/>
                <c:pt idx="0">
                  <c:v>公立芽室病院事業会計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2.4</c:v>
                </c:pt>
                <c:pt idx="2">
                  <c:v>#N/A</c:v>
                </c:pt>
                <c:pt idx="3">
                  <c:v>2.2799999999999998</c:v>
                </c:pt>
                <c:pt idx="4">
                  <c:v>#N/A</c:v>
                </c:pt>
                <c:pt idx="5">
                  <c:v>2</c:v>
                </c:pt>
                <c:pt idx="6">
                  <c:v>#N/A</c:v>
                </c:pt>
                <c:pt idx="7">
                  <c:v>0.21</c:v>
                </c:pt>
                <c:pt idx="8">
                  <c:v>3.92</c:v>
                </c:pt>
                <c:pt idx="9">
                  <c:v>#N/A</c:v>
                </c:pt>
              </c:numCache>
            </c:numRef>
          </c:val>
          <c:extLst>
            <c:ext xmlns:c16="http://schemas.microsoft.com/office/drawing/2014/chart" uri="{C3380CC4-5D6E-409C-BE32-E72D297353CC}">
              <c16:uniqueId val="{00000009-3714-4296-8675-65BF62F8C7F7}"/>
            </c:ext>
          </c:extLst>
        </c:ser>
        <c:dLbls>
          <c:showLegendKey val="0"/>
          <c:showVal val="0"/>
          <c:showCatName val="0"/>
          <c:showSerName val="0"/>
          <c:showPercent val="0"/>
          <c:showBubbleSize val="0"/>
        </c:dLbls>
        <c:gapWidth val="150"/>
        <c:overlap val="100"/>
        <c:axId val="239274976"/>
        <c:axId val="239275368"/>
      </c:barChart>
      <c:catAx>
        <c:axId val="239274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9275368"/>
        <c:crosses val="autoZero"/>
        <c:auto val="1"/>
        <c:lblAlgn val="ctr"/>
        <c:lblOffset val="100"/>
        <c:tickLblSkip val="1"/>
        <c:tickMarkSkip val="1"/>
        <c:noMultiLvlLbl val="0"/>
      </c:catAx>
      <c:valAx>
        <c:axId val="2392753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92749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889</c:v>
                </c:pt>
                <c:pt idx="5">
                  <c:v>917</c:v>
                </c:pt>
                <c:pt idx="8">
                  <c:v>890</c:v>
                </c:pt>
                <c:pt idx="11">
                  <c:v>903</c:v>
                </c:pt>
                <c:pt idx="14">
                  <c:v>853</c:v>
                </c:pt>
              </c:numCache>
            </c:numRef>
          </c:val>
          <c:extLst>
            <c:ext xmlns:c16="http://schemas.microsoft.com/office/drawing/2014/chart" uri="{C3380CC4-5D6E-409C-BE32-E72D297353CC}">
              <c16:uniqueId val="{00000000-D6B0-4649-926A-5BEEC281E5A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6B0-4649-926A-5BEEC281E5A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44</c:v>
                </c:pt>
                <c:pt idx="3">
                  <c:v>55</c:v>
                </c:pt>
                <c:pt idx="6">
                  <c:v>145</c:v>
                </c:pt>
                <c:pt idx="9">
                  <c:v>98</c:v>
                </c:pt>
                <c:pt idx="12">
                  <c:v>105</c:v>
                </c:pt>
              </c:numCache>
            </c:numRef>
          </c:val>
          <c:extLst>
            <c:ext xmlns:c16="http://schemas.microsoft.com/office/drawing/2014/chart" uri="{C3380CC4-5D6E-409C-BE32-E72D297353CC}">
              <c16:uniqueId val="{00000002-D6B0-4649-926A-5BEEC281E5A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32</c:v>
                </c:pt>
                <c:pt idx="3">
                  <c:v>32</c:v>
                </c:pt>
                <c:pt idx="6">
                  <c:v>29</c:v>
                </c:pt>
                <c:pt idx="9">
                  <c:v>15</c:v>
                </c:pt>
                <c:pt idx="12">
                  <c:v>13</c:v>
                </c:pt>
              </c:numCache>
            </c:numRef>
          </c:val>
          <c:extLst>
            <c:ext xmlns:c16="http://schemas.microsoft.com/office/drawing/2014/chart" uri="{C3380CC4-5D6E-409C-BE32-E72D297353CC}">
              <c16:uniqueId val="{00000003-D6B0-4649-926A-5BEEC281E5A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247</c:v>
                </c:pt>
                <c:pt idx="3">
                  <c:v>234</c:v>
                </c:pt>
                <c:pt idx="6">
                  <c:v>205</c:v>
                </c:pt>
                <c:pt idx="9">
                  <c:v>230</c:v>
                </c:pt>
                <c:pt idx="12">
                  <c:v>178</c:v>
                </c:pt>
              </c:numCache>
            </c:numRef>
          </c:val>
          <c:extLst>
            <c:ext xmlns:c16="http://schemas.microsoft.com/office/drawing/2014/chart" uri="{C3380CC4-5D6E-409C-BE32-E72D297353CC}">
              <c16:uniqueId val="{00000004-D6B0-4649-926A-5BEEC281E5A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6B0-4649-926A-5BEEC281E5A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6B0-4649-926A-5BEEC281E5A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931</c:v>
                </c:pt>
                <c:pt idx="3">
                  <c:v>915</c:v>
                </c:pt>
                <c:pt idx="6">
                  <c:v>902</c:v>
                </c:pt>
                <c:pt idx="9">
                  <c:v>782</c:v>
                </c:pt>
                <c:pt idx="12">
                  <c:v>794</c:v>
                </c:pt>
              </c:numCache>
            </c:numRef>
          </c:val>
          <c:extLst>
            <c:ext xmlns:c16="http://schemas.microsoft.com/office/drawing/2014/chart" uri="{C3380CC4-5D6E-409C-BE32-E72D297353CC}">
              <c16:uniqueId val="{00000007-D6B0-4649-926A-5BEEC281E5A8}"/>
            </c:ext>
          </c:extLst>
        </c:ser>
        <c:dLbls>
          <c:showLegendKey val="0"/>
          <c:showVal val="0"/>
          <c:showCatName val="0"/>
          <c:showSerName val="0"/>
          <c:showPercent val="0"/>
          <c:showBubbleSize val="0"/>
        </c:dLbls>
        <c:gapWidth val="100"/>
        <c:overlap val="100"/>
        <c:axId val="239276152"/>
        <c:axId val="2392765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365</c:v>
                </c:pt>
                <c:pt idx="2">
                  <c:v>#N/A</c:v>
                </c:pt>
                <c:pt idx="3">
                  <c:v>#N/A</c:v>
                </c:pt>
                <c:pt idx="4">
                  <c:v>319</c:v>
                </c:pt>
                <c:pt idx="5">
                  <c:v>#N/A</c:v>
                </c:pt>
                <c:pt idx="6">
                  <c:v>#N/A</c:v>
                </c:pt>
                <c:pt idx="7">
                  <c:v>391</c:v>
                </c:pt>
                <c:pt idx="8">
                  <c:v>#N/A</c:v>
                </c:pt>
                <c:pt idx="9">
                  <c:v>#N/A</c:v>
                </c:pt>
                <c:pt idx="10">
                  <c:v>222</c:v>
                </c:pt>
                <c:pt idx="11">
                  <c:v>#N/A</c:v>
                </c:pt>
                <c:pt idx="12">
                  <c:v>#N/A</c:v>
                </c:pt>
                <c:pt idx="13">
                  <c:v>237</c:v>
                </c:pt>
                <c:pt idx="14">
                  <c:v>#N/A</c:v>
                </c:pt>
              </c:numCache>
            </c:numRef>
          </c:val>
          <c:smooth val="0"/>
          <c:extLst>
            <c:ext xmlns:c16="http://schemas.microsoft.com/office/drawing/2014/chart" uri="{C3380CC4-5D6E-409C-BE32-E72D297353CC}">
              <c16:uniqueId val="{00000008-D6B0-4649-926A-5BEEC281E5A8}"/>
            </c:ext>
          </c:extLst>
        </c:ser>
        <c:dLbls>
          <c:showLegendKey val="0"/>
          <c:showVal val="0"/>
          <c:showCatName val="0"/>
          <c:showSerName val="0"/>
          <c:showPercent val="0"/>
          <c:showBubbleSize val="0"/>
        </c:dLbls>
        <c:marker val="1"/>
        <c:smooth val="0"/>
        <c:axId val="239276152"/>
        <c:axId val="239276544"/>
      </c:lineChart>
      <c:catAx>
        <c:axId val="239276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9276544"/>
        <c:crosses val="autoZero"/>
        <c:auto val="1"/>
        <c:lblAlgn val="ctr"/>
        <c:lblOffset val="100"/>
        <c:tickLblSkip val="1"/>
        <c:tickMarkSkip val="1"/>
        <c:noMultiLvlLbl val="0"/>
      </c:catAx>
      <c:valAx>
        <c:axId val="2392765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92761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8549</c:v>
                </c:pt>
                <c:pt idx="5">
                  <c:v>8758</c:v>
                </c:pt>
                <c:pt idx="8">
                  <c:v>8591</c:v>
                </c:pt>
                <c:pt idx="11">
                  <c:v>8197</c:v>
                </c:pt>
                <c:pt idx="14">
                  <c:v>8280</c:v>
                </c:pt>
              </c:numCache>
            </c:numRef>
          </c:val>
          <c:extLst>
            <c:ext xmlns:c16="http://schemas.microsoft.com/office/drawing/2014/chart" uri="{C3380CC4-5D6E-409C-BE32-E72D297353CC}">
              <c16:uniqueId val="{00000000-6219-46D9-837F-78086E0C982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353</c:v>
                </c:pt>
                <c:pt idx="5">
                  <c:v>313</c:v>
                </c:pt>
                <c:pt idx="8">
                  <c:v>274</c:v>
                </c:pt>
                <c:pt idx="11">
                  <c:v>236</c:v>
                </c:pt>
                <c:pt idx="14">
                  <c:v>199</c:v>
                </c:pt>
              </c:numCache>
            </c:numRef>
          </c:val>
          <c:extLst>
            <c:ext xmlns:c16="http://schemas.microsoft.com/office/drawing/2014/chart" uri="{C3380CC4-5D6E-409C-BE32-E72D297353CC}">
              <c16:uniqueId val="{00000001-6219-46D9-837F-78086E0C982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4157</c:v>
                </c:pt>
                <c:pt idx="5">
                  <c:v>4207</c:v>
                </c:pt>
                <c:pt idx="8">
                  <c:v>3966</c:v>
                </c:pt>
                <c:pt idx="11">
                  <c:v>3800</c:v>
                </c:pt>
                <c:pt idx="14">
                  <c:v>3582</c:v>
                </c:pt>
              </c:numCache>
            </c:numRef>
          </c:val>
          <c:extLst>
            <c:ext xmlns:c16="http://schemas.microsoft.com/office/drawing/2014/chart" uri="{C3380CC4-5D6E-409C-BE32-E72D297353CC}">
              <c16:uniqueId val="{00000002-6219-46D9-837F-78086E0C982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219-46D9-837F-78086E0C982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219-46D9-837F-78086E0C982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219-46D9-837F-78086E0C982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1882</c:v>
                </c:pt>
                <c:pt idx="3">
                  <c:v>1724</c:v>
                </c:pt>
                <c:pt idx="6">
                  <c:v>1592</c:v>
                </c:pt>
                <c:pt idx="9">
                  <c:v>1147</c:v>
                </c:pt>
                <c:pt idx="12">
                  <c:v>1107</c:v>
                </c:pt>
              </c:numCache>
            </c:numRef>
          </c:val>
          <c:extLst>
            <c:ext xmlns:c16="http://schemas.microsoft.com/office/drawing/2014/chart" uri="{C3380CC4-5D6E-409C-BE32-E72D297353CC}">
              <c16:uniqueId val="{00000006-6219-46D9-837F-78086E0C982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259</c:v>
                </c:pt>
                <c:pt idx="3">
                  <c:v>236</c:v>
                </c:pt>
                <c:pt idx="6">
                  <c:v>218</c:v>
                </c:pt>
                <c:pt idx="9">
                  <c:v>56</c:v>
                </c:pt>
                <c:pt idx="12">
                  <c:v>52</c:v>
                </c:pt>
              </c:numCache>
            </c:numRef>
          </c:val>
          <c:extLst>
            <c:ext xmlns:c16="http://schemas.microsoft.com/office/drawing/2014/chart" uri="{C3380CC4-5D6E-409C-BE32-E72D297353CC}">
              <c16:uniqueId val="{00000007-6219-46D9-837F-78086E0C982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2420</c:v>
                </c:pt>
                <c:pt idx="3">
                  <c:v>2181</c:v>
                </c:pt>
                <c:pt idx="6">
                  <c:v>2032</c:v>
                </c:pt>
                <c:pt idx="9">
                  <c:v>1939</c:v>
                </c:pt>
                <c:pt idx="12">
                  <c:v>1829</c:v>
                </c:pt>
              </c:numCache>
            </c:numRef>
          </c:val>
          <c:extLst>
            <c:ext xmlns:c16="http://schemas.microsoft.com/office/drawing/2014/chart" uri="{C3380CC4-5D6E-409C-BE32-E72D297353CC}">
              <c16:uniqueId val="{00000008-6219-46D9-837F-78086E0C982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421</c:v>
                </c:pt>
                <c:pt idx="3">
                  <c:v>465</c:v>
                </c:pt>
                <c:pt idx="6">
                  <c:v>474</c:v>
                </c:pt>
                <c:pt idx="9">
                  <c:v>466</c:v>
                </c:pt>
                <c:pt idx="12">
                  <c:v>433</c:v>
                </c:pt>
              </c:numCache>
            </c:numRef>
          </c:val>
          <c:extLst>
            <c:ext xmlns:c16="http://schemas.microsoft.com/office/drawing/2014/chart" uri="{C3380CC4-5D6E-409C-BE32-E72D297353CC}">
              <c16:uniqueId val="{00000009-6219-46D9-837F-78086E0C982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8167</c:v>
                </c:pt>
                <c:pt idx="3">
                  <c:v>8228</c:v>
                </c:pt>
                <c:pt idx="6">
                  <c:v>8136</c:v>
                </c:pt>
                <c:pt idx="9">
                  <c:v>8308</c:v>
                </c:pt>
                <c:pt idx="12">
                  <c:v>8809</c:v>
                </c:pt>
              </c:numCache>
            </c:numRef>
          </c:val>
          <c:extLst>
            <c:ext xmlns:c16="http://schemas.microsoft.com/office/drawing/2014/chart" uri="{C3380CC4-5D6E-409C-BE32-E72D297353CC}">
              <c16:uniqueId val="{0000000A-6219-46D9-837F-78086E0C9824}"/>
            </c:ext>
          </c:extLst>
        </c:ser>
        <c:dLbls>
          <c:showLegendKey val="0"/>
          <c:showVal val="0"/>
          <c:showCatName val="0"/>
          <c:showSerName val="0"/>
          <c:showPercent val="0"/>
          <c:showBubbleSize val="0"/>
        </c:dLbls>
        <c:gapWidth val="100"/>
        <c:overlap val="100"/>
        <c:axId val="132661864"/>
        <c:axId val="1326622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90</c:v>
                </c:pt>
                <c:pt idx="2">
                  <c:v>#N/A</c:v>
                </c:pt>
                <c:pt idx="3">
                  <c:v>#N/A</c:v>
                </c:pt>
                <c:pt idx="4">
                  <c:v>0</c:v>
                </c:pt>
                <c:pt idx="5">
                  <c:v>#N/A</c:v>
                </c:pt>
                <c:pt idx="6">
                  <c:v>#N/A</c:v>
                </c:pt>
                <c:pt idx="7">
                  <c:v>0</c:v>
                </c:pt>
                <c:pt idx="8">
                  <c:v>#N/A</c:v>
                </c:pt>
                <c:pt idx="9">
                  <c:v>#N/A</c:v>
                </c:pt>
                <c:pt idx="10">
                  <c:v>0</c:v>
                </c:pt>
                <c:pt idx="11">
                  <c:v>#N/A</c:v>
                </c:pt>
                <c:pt idx="12">
                  <c:v>#N/A</c:v>
                </c:pt>
                <c:pt idx="13">
                  <c:v>169</c:v>
                </c:pt>
                <c:pt idx="14">
                  <c:v>#N/A</c:v>
                </c:pt>
              </c:numCache>
            </c:numRef>
          </c:val>
          <c:smooth val="0"/>
          <c:extLst>
            <c:ext xmlns:c16="http://schemas.microsoft.com/office/drawing/2014/chart" uri="{C3380CC4-5D6E-409C-BE32-E72D297353CC}">
              <c16:uniqueId val="{0000000B-6219-46D9-837F-78086E0C9824}"/>
            </c:ext>
          </c:extLst>
        </c:ser>
        <c:dLbls>
          <c:showLegendKey val="0"/>
          <c:showVal val="0"/>
          <c:showCatName val="0"/>
          <c:showSerName val="0"/>
          <c:showPercent val="0"/>
          <c:showBubbleSize val="0"/>
        </c:dLbls>
        <c:marker val="1"/>
        <c:smooth val="0"/>
        <c:axId val="132661864"/>
        <c:axId val="132662256"/>
      </c:lineChart>
      <c:catAx>
        <c:axId val="132661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2662256"/>
        <c:crosses val="autoZero"/>
        <c:auto val="1"/>
        <c:lblAlgn val="ctr"/>
        <c:lblOffset val="100"/>
        <c:tickLblSkip val="1"/>
        <c:tickMarkSkip val="1"/>
        <c:noMultiLvlLbl val="0"/>
      </c:catAx>
      <c:valAx>
        <c:axId val="1326622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26618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1050</c:v>
                </c:pt>
                <c:pt idx="1">
                  <c:v>1050</c:v>
                </c:pt>
                <c:pt idx="2">
                  <c:v>1050</c:v>
                </c:pt>
              </c:numCache>
            </c:numRef>
          </c:val>
          <c:extLst>
            <c:ext xmlns:c16="http://schemas.microsoft.com/office/drawing/2014/chart" uri="{C3380CC4-5D6E-409C-BE32-E72D297353CC}">
              <c16:uniqueId val="{00000000-9ACC-4095-B3F1-31D60056F56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380</c:v>
                </c:pt>
                <c:pt idx="1">
                  <c:v>374</c:v>
                </c:pt>
                <c:pt idx="2">
                  <c:v>371</c:v>
                </c:pt>
              </c:numCache>
            </c:numRef>
          </c:val>
          <c:extLst>
            <c:ext xmlns:c16="http://schemas.microsoft.com/office/drawing/2014/chart" uri="{C3380CC4-5D6E-409C-BE32-E72D297353CC}">
              <c16:uniqueId val="{00000001-9ACC-4095-B3F1-31D60056F56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2537</c:v>
                </c:pt>
                <c:pt idx="1">
                  <c:v>2376</c:v>
                </c:pt>
                <c:pt idx="2">
                  <c:v>2160</c:v>
                </c:pt>
              </c:numCache>
            </c:numRef>
          </c:val>
          <c:extLst>
            <c:ext xmlns:c16="http://schemas.microsoft.com/office/drawing/2014/chart" uri="{C3380CC4-5D6E-409C-BE32-E72D297353CC}">
              <c16:uniqueId val="{00000002-9ACC-4095-B3F1-31D60056F569}"/>
            </c:ext>
          </c:extLst>
        </c:ser>
        <c:dLbls>
          <c:showLegendKey val="0"/>
          <c:showVal val="0"/>
          <c:showCatName val="0"/>
          <c:showSerName val="0"/>
          <c:showPercent val="0"/>
          <c:showBubbleSize val="0"/>
        </c:dLbls>
        <c:gapWidth val="120"/>
        <c:overlap val="100"/>
        <c:axId val="132663824"/>
        <c:axId val="237015440"/>
      </c:barChart>
      <c:catAx>
        <c:axId val="132663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37015440"/>
        <c:crosses val="autoZero"/>
        <c:auto val="1"/>
        <c:lblAlgn val="ctr"/>
        <c:lblOffset val="100"/>
        <c:tickLblSkip val="1"/>
        <c:tickMarkSkip val="1"/>
        <c:noMultiLvlLbl val="0"/>
      </c:catAx>
      <c:valAx>
        <c:axId val="23701544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326638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{E70D747C-1EC1-4F16-8089-9F2C47575F51}</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69F3-4B41-9AB3-548E1F38243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{D1D79D43-0C4F-4D4A-91B6-18DAAE539A6E}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9F3-4B41-9AB3-548E1F38243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{330CE96A-D043-473D-9658-13052E016761}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9F3-4B41-9AB3-548E1F38243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{559B7B12-454F-44F5-BDDC-533C73A1E5B3}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9F3-4B41-9AB3-548E1F38243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{16E27B9A-C0EE-470A-9DAC-95FB045304B1}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9F3-4B41-9AB3-548E1F38243B}"/>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{BB1D408E-2A6C-49F1-8099-3688549CC2D9}</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69F3-4B41-9AB3-548E1F38243B}"/>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{5FCADDA4-8495-4B9B-AE86-F5FF3C0FE360}</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69F3-4B41-9AB3-548E1F38243B}"/>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{DDBC20D0-51F5-4D52-9C13-6D345AB4B737}</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69F3-4B41-9AB3-548E1F38243B}"/>
                </c:ext>
              </c:extLst>
            </c:dLbl>
            <c:dLbl>
              <c:idx val="32"/>
              <c:tx>
                <c:strRef>
                  <c:f>公会計指標分析・財政指標組合せ分析表!$CV$50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{4C67BA97-D3B0-408D-AC76-255AD3E218B7}</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69F3-4B41-9AB3-548E1F38243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47.9</c:v>
                </c:pt>
                <c:pt idx="24">
                  <c:v>55.3</c:v>
                </c:pt>
                <c:pt idx="32">
                  <c:v>57.6</c:v>
                </c:pt>
              </c:numCache>
            </c:numRef>
          </c:xVal>
          <c:yVal>
            <c:numRef>
              <c:f>公会計指標分析・財政指標組合せ分析表!$BP$51:$DC$51</c:f>
              <c:numCache>
                <c:formatCode>#,##0.0;"▲ "#,##0.0</c:formatCode>
                <c:ptCount val="40"/>
                <c:pt idx="32">
                  <c:v>2.6</c:v>
                </c:pt>
              </c:numCache>
            </c:numRef>
          </c:yVal>
          <c:smooth val="0"/>
          <c:extLst>
            <c:ext xmlns:c16="http://schemas.microsoft.com/office/drawing/2014/chart" uri="{C3380CC4-5D6E-409C-BE32-E72D297353CC}">
              <c16:uniqueId val="{00000009-69F3-4B41-9AB3-548E1F38243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{F5F256F5-E90A-4F20-B35C-E5728943D100}</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69F3-4B41-9AB3-548E1F38243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{1F6C01D5-6C50-4C2D-B201-B6A4E83EF524}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9F3-4B41-9AB3-548E1F38243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{FE3EFF86-D898-4935-93E9-58C8D9442A6D}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9F3-4B41-9AB3-548E1F38243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{DC941FC0-5C4F-4C0E-8A54-F76E357B3992}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9F3-4B41-9AB3-548E1F38243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{7C853CBF-9FD6-4351-95F9-94976D90385E}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9F3-4B41-9AB3-548E1F38243B}"/>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{EE5F3D15-DA4D-4DF0-9347-3E974AF69640}</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69F3-4B41-9AB3-548E1F38243B}"/>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{EAF63CD3-65C3-4565-8102-95C303B60D9A}</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69F3-4B41-9AB3-548E1F38243B}"/>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{A288E023-C557-4AFC-A769-B570C500A3D1}</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69F3-4B41-9AB3-548E1F38243B}"/>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{E65602BE-5F5A-4F09-A565-B8F4DCA4EACE}</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69F3-4B41-9AB3-548E1F38243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55.8</c:v>
                </c:pt>
                <c:pt idx="24">
                  <c:v>56.1</c:v>
                </c:pt>
                <c:pt idx="32">
                  <c:v>58.8</c:v>
                </c:pt>
              </c:numCache>
            </c:numRef>
          </c:xVal>
          <c:yVal>
            <c:numRef>
              <c:f>公会計指標分析・財政指標組合せ分析表!$BP$55:$DC$55</c:f>
              <c:numCache>
                <c:formatCode>#,##0.0;"▲ "#,##0.0</c:formatCode>
                <c:ptCount val="40"/>
                <c:pt idx="16">
                  <c:v>37.200000000000003</c:v>
                </c:pt>
                <c:pt idx="24">
                  <c:v>24</c:v>
                </c:pt>
                <c:pt idx="32">
                  <c:v>19.8</c:v>
                </c:pt>
              </c:numCache>
            </c:numRef>
          </c:yVal>
          <c:smooth val="0"/>
          <c:extLst>
            <c:ext xmlns:c16="http://schemas.microsoft.com/office/drawing/2014/chart" uri="{C3380CC4-5D6E-409C-BE32-E72D297353CC}">
              <c16:uniqueId val="{00000013-69F3-4B41-9AB3-548E1F38243B}"/>
            </c:ext>
          </c:extLst>
        </c:ser>
        <c:dLbls>
          <c:showLegendKey val="0"/>
          <c:showVal val="1"/>
          <c:showCatName val="0"/>
          <c:showSerName val="0"/>
          <c:showPercent val="0"/>
          <c:showBubbleSize val="0"/>
        </c:dLbls>
        <c:axId val="46179840"/>
        <c:axId val="46181760"/>
      </c:scatterChart>
      <c:valAx>
        <c:axId val="46179840"/>
        <c:scaling>
          <c:orientation val="minMax"/>
          <c:max val="59.1"/>
          <c:min val="55.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3"/>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5.375"/>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{5911B5EC-7512-4456-8987-01B699C8FD04}</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B70E-4938-8859-184DCD8F2DD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{75DBFF2B-04E6-420B-A467-BA47046D36F5}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70E-4938-8859-184DCD8F2DD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{08E95897-2CFF-4993-BBE6-F12F70ED5AF1}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70E-4938-8859-184DCD8F2DD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{27984D06-9088-480C-AAD9-2489BCA0C29F}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70E-4938-8859-184DCD8F2DD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{3588101C-D490-4D2A-86B1-66126C21D706}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70E-4938-8859-184DCD8F2DD5}"/>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{78AD6D7E-8433-482D-BDB2-7B20F5C5F985}</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B70E-4938-8859-184DCD8F2DD5}"/>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{6B8CE0E7-9EC0-4F33-B37A-FC9C548923F3}</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B70E-4938-8859-184DCD8F2DD5}"/>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{3A987DC2-2200-4B53-BE43-B90AA58CD6F8}</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B70E-4938-8859-184DCD8F2DD5}"/>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{2D3F26CB-306C-4898-902A-6785083BB2E7}</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B70E-4938-8859-184DCD8F2DD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6.7</c:v>
                </c:pt>
                <c:pt idx="8">
                  <c:v>5.6</c:v>
                </c:pt>
                <c:pt idx="16">
                  <c:v>5.5</c:v>
                </c:pt>
                <c:pt idx="24">
                  <c:v>4.8</c:v>
                </c:pt>
                <c:pt idx="32">
                  <c:v>4.4000000000000004</c:v>
                </c:pt>
              </c:numCache>
            </c:numRef>
          </c:xVal>
          <c:yVal>
            <c:numRef>
              <c:f>公会計指標分析・財政指標組合せ分析表!$BP$73:$DC$73</c:f>
              <c:numCache>
                <c:formatCode>#,##0.0;"▲ "#,##0.0</c:formatCode>
                <c:ptCount val="40"/>
                <c:pt idx="0">
                  <c:v>1.3</c:v>
                </c:pt>
                <c:pt idx="32">
                  <c:v>2.6</c:v>
                </c:pt>
              </c:numCache>
            </c:numRef>
          </c:yVal>
          <c:smooth val="0"/>
          <c:extLst>
            <c:ext xmlns:c16="http://schemas.microsoft.com/office/drawing/2014/chart" uri="{C3380CC4-5D6E-409C-BE32-E72D297353CC}">
              <c16:uniqueId val="{00000009-B70E-4938-8859-184DCD8F2DD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{82262D74-B66B-4338-A6D4-05B2A41C0720}</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B70E-4938-8859-184DCD8F2DD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{34901E46-259E-4810-B185-A4007151BCA7}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70E-4938-8859-184DCD8F2DD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{B7A68EFF-AF1E-4F3C-9241-C64C26AA8F8B}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70E-4938-8859-184DCD8F2DD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{A65B4055-3C17-4309-997E-EE1C2C602D67}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70E-4938-8859-184DCD8F2DD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{577C3AFA-B520-453F-9373-2988568095DF}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70E-4938-8859-184DCD8F2DD5}"/>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{85AB0B41-BA8A-4238-9B10-D1C03D157C64}</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B70E-4938-8859-184DCD8F2DD5}"/>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{DF9D199C-3B7F-4FD9-AAB2-4D3BA2C40541}</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B70E-4938-8859-184DCD8F2DD5}"/>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{2A7D0CF1-D2BF-448C-B9BC-D743507069ED}</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B70E-4938-8859-184DCD8F2DD5}"/>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{2E043CD2-479E-425F-896C-8A2D8B1E2D85}</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B70E-4938-8859-184DCD8F2DD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12.4</c:v>
                </c:pt>
                <c:pt idx="8">
                  <c:v>11.2</c:v>
                </c:pt>
                <c:pt idx="16">
                  <c:v>10.1</c:v>
                </c:pt>
                <c:pt idx="24">
                  <c:v>9.1</c:v>
                </c:pt>
                <c:pt idx="32">
                  <c:v>8.9</c:v>
                </c:pt>
              </c:numCache>
            </c:numRef>
          </c:xVal>
          <c:yVal>
            <c:numRef>
              <c:f>公会計指標分析・財政指標組合せ分析表!$BP$77:$DC$77</c:f>
              <c:numCache>
                <c:formatCode>#,##0.0;"▲ "#,##0.0</c:formatCode>
                <c:ptCount val="40"/>
                <c:pt idx="0">
                  <c:v>58.8</c:v>
                </c:pt>
                <c:pt idx="8">
                  <c:v>49.7</c:v>
                </c:pt>
                <c:pt idx="16">
                  <c:v>37.200000000000003</c:v>
                </c:pt>
                <c:pt idx="24">
                  <c:v>24</c:v>
                </c:pt>
                <c:pt idx="32">
                  <c:v>19.8</c:v>
                </c:pt>
              </c:numCache>
            </c:numRef>
          </c:yVal>
          <c:smooth val="0"/>
          <c:extLst>
            <c:ext xmlns:c16="http://schemas.microsoft.com/office/drawing/2014/chart" uri="{C3380CC4-5D6E-409C-BE32-E72D297353CC}">
              <c16:uniqueId val="{00000013-B70E-4938-8859-184DCD8F2DD5}"/>
            </c:ext>
          </c:extLst>
        </c:ser>
        <c:dLbls>
          <c:showLegendKey val="0"/>
          <c:showVal val="1"/>
          <c:showCatName val="0"/>
          <c:showSerName val="0"/>
          <c:showPercent val="0"/>
          <c:showBubbleSize val="0"/>
        </c:dLbls>
        <c:axId val="84219776"/>
        <c:axId val="84234240"/>
      </c:scatterChart>
      <c:valAx>
        <c:axId val="84219776"/>
        <c:scaling>
          <c:orientation val="minMax"/>
          <c:max val="13.1"/>
          <c:min val="3.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9"/>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6"/>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北海道芽室町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公営企業債の元利償還に対する繰入金は減少しているものの、減災害復旧により地方債の新規発行額が大幅に増加し、元利償還金を上回ることとなった。</a:t>
          </a:r>
          <a:endParaRPr kumimoji="1" lang="en-US" altLang="ja-JP"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北海道芽室町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災害復旧による地方債の新規発行額が大幅増となったため、将来負担比率のポイントが増加し２．６％となった。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今後の起債発行予定額が増加傾向であることから財政状況を勘案しながら新規地方債の発行及び債務負担を必要最小限とすることで、比率の抑制に努める。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北海道芽室町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その他目的基金にて、公共施設整備基金、農業振興基金、庁舎建設基金の取り崩しがあったため、全体としては減少している。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平成３３年度完成予定の庁舎建設に要する経費へ充てるため、平成３１、３２年度については、各４０百万円の積立を予定している。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必要に応じ特定目的基金の積立て及び取崩しを行い、今後の資金需要に対応していく。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庁舎建設基金：庁舎建設に必要な経費に充てるもの。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公共施設整備基金：公共施設整備に係る資金及び芽室町を組織団体とする一部事務組合の公共施設整備に係る町負担金に充てるもの。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地域福祉基金：在宅福祉の普及及び向上、健康及び生きがいづくりの推進等の地域福祉推進を図るために民間団体が行う事業の支援に</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要する経費に充てるもの。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農業振興基金：農業の振興及び農業後継者の育成を図るために必要な業務へ充てるもの。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寄附金管理基金：芽室町ふるさと応援寄附条例に定められている項目から、寄附者の意向に基づき充てるもの。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公共施設整備基金においては、芽室中学校体育館改修工事に要する経費へ１８６百万円を充当している。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農業振興基金においては、耕地防風林保育造成事業に要する経費へ２．６百万円、堆肥製造施設の機械更新経費に要する経費へ</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１３．６百万円、農産物自主検査に要する経費へ０．５百万円、農地耕作条件改善事業緊急対策に要する経費へ３．５百万円を</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充当している。また、９百万円の新規積み立てを行っている。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庁舎建設基金においては、庁舎建設に要する経費へ２６百万円を充当している。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平成３３年度完成予定の庁舎建設に要する経費へ充てるため、平成３１、３２年度については、各４０百万円の積立を予定している。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必要に応じ特定目的基金の積立て及び取崩しを行い、今後の資金需要に対応していく。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利息の積立のみとなったため、百万円単位の増減なし。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芽室町中期財政計画に基づく歳入歳出差引不足額を鑑みた金額と、過去の繰替運用実績から、現在の残高程度を維持していく。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下水道事業の償還のために取り崩したことによる減少。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減債基金を充てていた一部の下水道事業の償還が終了したことから、今後は災害復旧等の償還に充てる予定。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418082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552194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6" name="正方形/長方形 5"/>
        <xdr:cNvSpPr/>
      </xdr:nvSpPr>
      <xdr:spPr>
        <a:xfrm>
          <a:off x="1283970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xdr:cNvSpPr/>
      </xdr:nvSpPr>
      <xdr:spPr>
        <a:xfrm>
          <a:off x="1418082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xdr:cNvSpPr/>
      </xdr:nvSpPr>
      <xdr:spPr>
        <a:xfrm>
          <a:off x="1552194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9" name="正方形/長方形 8"/>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0" name="正方形/長方形 9"/>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1" name="正方形/長方形 10"/>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2" name="正方形/長方形 11"/>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北海道芽室町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3" name="正方形/長方形 12"/>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4" name="正方形/長方形 13"/>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5" name="正方形/長方形 14"/>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6" name="正方形/長方形 15"/>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7" name="正方形/長方形 16"/>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8" name="正方形/長方形 17"/>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18,734
18,690
513.76
13,871,532
13,556,173
302,470
7,189,000
8,809,377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9" name="正方形/長方形 18"/>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0" name="正方形/長方形 19"/>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1" name="正方形/長方形 20"/>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2" name="正方形/長方形 21"/>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3" name="正方形/長方形 22"/>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4" name="正方形/長方形 23"/>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5" name="角丸四角形 24"/>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6" name="正方形/長方形 25"/>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7" name="正方形/長方形 26"/>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8" name="正方形/長方形 27"/>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9" name="直線コネクタ 28"/>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0" name="楕円 29"/>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1" name="フローチャート: 判断 30"/>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2" name="直線コネクタ 31"/>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3" name="直線コネクタ 32"/>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4" name="直線コネクタ 33"/>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5" name="直線コネクタ 34"/>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6" name="テキスト ボックス 35"/>
        <xdr:cNvSpPr txBox="1"/>
      </xdr:nvSpPr>
      <xdr:spPr>
        <a:xfrm>
          <a:off x="419100" y="27374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7" name="テキスト ボックス 36"/>
        <xdr:cNvSpPr txBox="1"/>
      </xdr:nvSpPr>
      <xdr:spPr>
        <a:xfrm>
          <a:off x="419100" y="302577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8" name="テキスト ボックス 37"/>
        <xdr:cNvSpPr txBox="1"/>
      </xdr:nvSpPr>
      <xdr:spPr>
        <a:xfrm>
          <a:off x="419100" y="331025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9" name="テキスト ボックス 38"/>
        <xdr:cNvSpPr txBox="1"/>
      </xdr:nvSpPr>
      <xdr:spPr>
        <a:xfrm>
          <a:off x="419100" y="359473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2" name="正方形/長方形 41"/>
        <xdr:cNvSpPr/>
      </xdr:nvSpPr>
      <xdr:spPr>
        <a:xfrm>
          <a:off x="3387084" y="450700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xdr:cNvSpPr/>
      </xdr:nvSpPr>
      <xdr:spPr>
        <a:xfrm>
          <a:off x="61563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xdr:cNvSpPr/>
      </xdr:nvSpPr>
      <xdr:spPr>
        <a:xfrm>
          <a:off x="61563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xdr:cNvSpPr/>
      </xdr:nvSpPr>
      <xdr:spPr>
        <a:xfrm>
          <a:off x="76244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xdr:cNvSpPr/>
      </xdr:nvSpPr>
      <xdr:spPr>
        <a:xfrm>
          <a:off x="76244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xdr:cNvSpPr txBox="1"/>
      </xdr:nvSpPr>
      <xdr:spPr>
        <a:xfrm>
          <a:off x="51631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有形固定資産減価償却率については、類似団体平均を下回っているものの、資産の老朽化は進んでおり、数値は上昇している。平成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年度に公共施設等総合管理計画を策定し、公共施設については新規整備を抑制するとともに、施設の複合化等を検討することとし、施設総量（総床面積）の縮減に努めている。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3" name="テキスト ボックス 52"/>
        <xdr:cNvSpPr txBox="1"/>
      </xdr:nvSpPr>
      <xdr:spPr>
        <a:xfrm>
          <a:off x="110426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4" name="直線コネクタ 53"/>
        <xdr:cNvCxnSpPr/>
      </xdr:nvCxnSpPr>
      <xdr:spPr>
        <a:xfrm>
          <a:off x="1127125" y="69576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5" name="テキスト ボックス 54"/>
        <xdr:cNvSpPr txBox="1"/>
      </xdr:nvSpPr>
      <xdr:spPr>
        <a:xfrm>
          <a:off x="772811" y="68638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6" name="直線コネクタ 55"/>
        <xdr:cNvCxnSpPr/>
      </xdr:nvCxnSpPr>
      <xdr:spPr>
        <a:xfrm>
          <a:off x="1127125" y="660548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7" name="テキスト ボックス 56"/>
        <xdr:cNvSpPr txBox="1"/>
      </xdr:nvSpPr>
      <xdr:spPr>
        <a:xfrm>
          <a:off x="772811" y="651168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8" name="直線コネクタ 57"/>
        <xdr:cNvCxnSpPr/>
      </xdr:nvCxnSpPr>
      <xdr:spPr>
        <a:xfrm>
          <a:off x="1127125" y="625326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9" name="テキスト ボックス 58"/>
        <xdr:cNvSpPr txBox="1"/>
      </xdr:nvSpPr>
      <xdr:spPr>
        <a:xfrm>
          <a:off x="772811" y="615946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0" name="直線コネクタ 59"/>
        <xdr:cNvCxnSpPr/>
      </xdr:nvCxnSpPr>
      <xdr:spPr>
        <a:xfrm>
          <a:off x="1127125" y="590105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1" name="テキスト ボックス 60"/>
        <xdr:cNvSpPr txBox="1"/>
      </xdr:nvSpPr>
      <xdr:spPr>
        <a:xfrm>
          <a:off x="772811" y="580725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2" name="直線コネクタ 61"/>
        <xdr:cNvCxnSpPr/>
      </xdr:nvCxnSpPr>
      <xdr:spPr>
        <a:xfrm>
          <a:off x="1127125" y="554884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3" name="テキスト ボックス 62"/>
        <xdr:cNvSpPr txBox="1"/>
      </xdr:nvSpPr>
      <xdr:spPr>
        <a:xfrm>
          <a:off x="772811" y="54550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4" name="直線コネクタ 63"/>
        <xdr:cNvCxnSpPr/>
      </xdr:nvCxnSpPr>
      <xdr:spPr>
        <a:xfrm>
          <a:off x="1127125" y="519662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5" name="テキスト ボックス 64"/>
        <xdr:cNvSpPr txBox="1"/>
      </xdr:nvSpPr>
      <xdr:spPr>
        <a:xfrm>
          <a:off x="772811" y="510663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xdr:cNvCxnSpPr/>
      </xdr:nvCxnSpPr>
      <xdr:spPr>
        <a:xfrm>
          <a:off x="1127125" y="48444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xdr:cNvSpPr txBox="1"/>
      </xdr:nvSpPr>
      <xdr:spPr>
        <a:xfrm>
          <a:off x="772811" y="4754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xdr:cNvSpPr/>
      </xdr:nvSpPr>
      <xdr:spPr>
        <a:xfrm>
          <a:off x="1127125" y="484441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5715</xdr:rowOff>
    </xdr:from>
    <xdr:to>
      <xdr:col>23</xdr:col>
      <xdr:colOff>85090</xdr:colOff>
      <xdr:row>33</xdr:row>
      <xdr:rowOff>6138</xdr:rowOff>
    </xdr:to>
    <xdr:cxnSp macro="">
      <xdr:nvCxnSpPr>
        <xdr:cNvPr id="69" name="直線コネクタ 68"/>
        <xdr:cNvCxnSpPr/>
      </xdr:nvCxnSpPr>
      <xdr:spPr>
        <a:xfrm flipV="1">
          <a:off x="4206240" y="5286375"/>
          <a:ext cx="1270" cy="1006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9965</xdr:rowOff>
    </xdr:from>
    <xdr:ext cx="405111" cy="259045"/>
    <xdr:sp macro="" textlink="">
      <xdr:nvSpPr>
        <xdr:cNvPr id="70" name="有形固定資産減価償却率最小値テキスト"/>
        <xdr:cNvSpPr txBox="1"/>
      </xdr:nvSpPr>
      <xdr:spPr>
        <a:xfrm>
          <a:off x="4258945" y="6296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6138</xdr:rowOff>
    </xdr:from>
    <xdr:to>
      <xdr:col>23</xdr:col>
      <xdr:colOff>174625</xdr:colOff>
      <xdr:row>33</xdr:row>
      <xdr:rowOff>6138</xdr:rowOff>
    </xdr:to>
    <xdr:cxnSp macro="">
      <xdr:nvCxnSpPr>
        <xdr:cNvPr id="71" name="直線コネクタ 70"/>
        <xdr:cNvCxnSpPr/>
      </xdr:nvCxnSpPr>
      <xdr:spPr>
        <a:xfrm>
          <a:off x="4119245" y="6292638"/>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123842</xdr:rowOff>
    </xdr:from>
    <xdr:ext cx="405111" cy="259045"/>
    <xdr:sp macro="" textlink="">
      <xdr:nvSpPr>
        <xdr:cNvPr id="72" name="有形固定資産減価償却率最大値テキスト"/>
        <xdr:cNvSpPr txBox="1"/>
      </xdr:nvSpPr>
      <xdr:spPr>
        <a:xfrm>
          <a:off x="4258945" y="5069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5715</xdr:rowOff>
    </xdr:from>
    <xdr:to>
      <xdr:col>23</xdr:col>
      <xdr:colOff>174625</xdr:colOff>
      <xdr:row>27</xdr:row>
      <xdr:rowOff>5715</xdr:rowOff>
    </xdr:to>
    <xdr:cxnSp macro="">
      <xdr:nvCxnSpPr>
        <xdr:cNvPr id="73" name="直線コネクタ 72"/>
        <xdr:cNvCxnSpPr/>
      </xdr:nvCxnSpPr>
      <xdr:spPr>
        <a:xfrm>
          <a:off x="4119245" y="5286375"/>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27</xdr:row>
      <xdr:rowOff>158979</xdr:rowOff>
    </xdr:from>
    <xdr:ext cx="405111" cy="259045"/>
    <xdr:sp macro="" textlink="">
      <xdr:nvSpPr>
        <xdr:cNvPr id="74" name="有形固定資産減価償却率平均値テキスト"/>
        <xdr:cNvSpPr txBox="1"/>
      </xdr:nvSpPr>
      <xdr:spPr>
        <a:xfrm>
          <a:off x="4258945" y="54396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136102</xdr:rowOff>
    </xdr:from>
    <xdr:to>
      <xdr:col>23</xdr:col>
      <xdr:colOff>136525</xdr:colOff>
      <xdr:row>29</xdr:row>
      <xdr:rowOff>66252</xdr:rowOff>
    </xdr:to>
    <xdr:sp macro="" textlink="">
      <xdr:nvSpPr>
        <xdr:cNvPr id="75" name="フローチャート: 判断 74"/>
        <xdr:cNvSpPr/>
      </xdr:nvSpPr>
      <xdr:spPr>
        <a:xfrm>
          <a:off x="4157345" y="55844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158962</xdr:rowOff>
    </xdr:from>
    <xdr:to>
      <xdr:col>19</xdr:col>
      <xdr:colOff>187325</xdr:colOff>
      <xdr:row>30</xdr:row>
      <xdr:rowOff>89112</xdr:rowOff>
    </xdr:to>
    <xdr:sp macro="" textlink="">
      <xdr:nvSpPr>
        <xdr:cNvPr id="76" name="フローチャート: 判断 75"/>
        <xdr:cNvSpPr/>
      </xdr:nvSpPr>
      <xdr:spPr>
        <a:xfrm>
          <a:off x="3537585" y="577490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9102</xdr:rowOff>
    </xdr:from>
    <xdr:to>
      <xdr:col>15</xdr:col>
      <xdr:colOff>187325</xdr:colOff>
      <xdr:row>30</xdr:row>
      <xdr:rowOff>110702</xdr:rowOff>
    </xdr:to>
    <xdr:sp macro="" textlink="">
      <xdr:nvSpPr>
        <xdr:cNvPr id="77" name="フローチャート: 判断 76"/>
        <xdr:cNvSpPr/>
      </xdr:nvSpPr>
      <xdr:spPr>
        <a:xfrm>
          <a:off x="2867025" y="579268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0532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4334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27628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0923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4217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51012</xdr:rowOff>
    </xdr:from>
    <xdr:to>
      <xdr:col>23</xdr:col>
      <xdr:colOff>136525</xdr:colOff>
      <xdr:row>29</xdr:row>
      <xdr:rowOff>152612</xdr:rowOff>
    </xdr:to>
    <xdr:sp macro="" textlink="">
      <xdr:nvSpPr>
        <xdr:cNvPr id="83" name="楕円 82"/>
        <xdr:cNvSpPr/>
      </xdr:nvSpPr>
      <xdr:spPr>
        <a:xfrm>
          <a:off x="4157345" y="5666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29439</xdr:rowOff>
    </xdr:from>
    <xdr:ext cx="405111" cy="259045"/>
    <xdr:sp macro="" textlink="">
      <xdr:nvSpPr>
        <xdr:cNvPr id="84" name="有形固定資産減価償却率該当値テキスト"/>
        <xdr:cNvSpPr txBox="1"/>
      </xdr:nvSpPr>
      <xdr:spPr>
        <a:xfrm>
          <a:off x="4258945" y="5645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45085</xdr:rowOff>
    </xdr:from>
    <xdr:to>
      <xdr:col>19</xdr:col>
      <xdr:colOff>187325</xdr:colOff>
      <xdr:row>30</xdr:row>
      <xdr:rowOff>146685</xdr:rowOff>
    </xdr:to>
    <xdr:sp macro="" textlink="">
      <xdr:nvSpPr>
        <xdr:cNvPr id="85" name="楕円 84"/>
        <xdr:cNvSpPr/>
      </xdr:nvSpPr>
      <xdr:spPr>
        <a:xfrm>
          <a:off x="3537585" y="582866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101812</xdr:rowOff>
    </xdr:from>
    <xdr:to>
      <xdr:col>23</xdr:col>
      <xdr:colOff>85725</xdr:colOff>
      <xdr:row>30</xdr:row>
      <xdr:rowOff>95885</xdr:rowOff>
    </xdr:to>
    <xdr:cxnSp macro="">
      <xdr:nvCxnSpPr>
        <xdr:cNvPr id="86" name="直線コネクタ 85"/>
        <xdr:cNvCxnSpPr/>
      </xdr:nvCxnSpPr>
      <xdr:spPr>
        <a:xfrm flipV="1">
          <a:off x="3588385" y="5717752"/>
          <a:ext cx="619760" cy="161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63288</xdr:rowOff>
    </xdr:from>
    <xdr:to>
      <xdr:col>15</xdr:col>
      <xdr:colOff>187325</xdr:colOff>
      <xdr:row>33</xdr:row>
      <xdr:rowOff>164888</xdr:rowOff>
    </xdr:to>
    <xdr:sp macro="" textlink="">
      <xdr:nvSpPr>
        <xdr:cNvPr id="87" name="楕円 86"/>
        <xdr:cNvSpPr/>
      </xdr:nvSpPr>
      <xdr:spPr>
        <a:xfrm>
          <a:off x="2867025" y="634978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95885</xdr:rowOff>
    </xdr:from>
    <xdr:to>
      <xdr:col>19</xdr:col>
      <xdr:colOff>136525</xdr:colOff>
      <xdr:row>33</xdr:row>
      <xdr:rowOff>114088</xdr:rowOff>
    </xdr:to>
    <xdr:cxnSp macro="">
      <xdr:nvCxnSpPr>
        <xdr:cNvPr id="88" name="直線コネクタ 87"/>
        <xdr:cNvCxnSpPr/>
      </xdr:nvCxnSpPr>
      <xdr:spPr>
        <a:xfrm flipV="1">
          <a:off x="2917825" y="5879465"/>
          <a:ext cx="670560" cy="521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105639</xdr:rowOff>
    </xdr:from>
    <xdr:ext cx="405111" cy="259045"/>
    <xdr:sp macro="" textlink="">
      <xdr:nvSpPr>
        <xdr:cNvPr id="89" name="n_1aveValue有形固定資産減価償却率"/>
        <xdr:cNvSpPr txBox="1"/>
      </xdr:nvSpPr>
      <xdr:spPr>
        <a:xfrm>
          <a:off x="3395989" y="5553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127229</xdr:rowOff>
    </xdr:from>
    <xdr:ext cx="405111" cy="259045"/>
    <xdr:sp macro="" textlink="">
      <xdr:nvSpPr>
        <xdr:cNvPr id="90" name="n_2aveValue有形固定資産減価償却率"/>
        <xdr:cNvSpPr txBox="1"/>
      </xdr:nvSpPr>
      <xdr:spPr>
        <a:xfrm>
          <a:off x="2738129" y="5575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137812</xdr:rowOff>
    </xdr:from>
    <xdr:ext cx="405111" cy="259045"/>
    <xdr:sp macro="" textlink="">
      <xdr:nvSpPr>
        <xdr:cNvPr id="91" name="n_1mainValue有形固定資産減価償却率"/>
        <xdr:cNvSpPr txBox="1"/>
      </xdr:nvSpPr>
      <xdr:spPr>
        <a:xfrm>
          <a:off x="3395989" y="592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156015</xdr:rowOff>
    </xdr:from>
    <xdr:ext cx="405111" cy="259045"/>
    <xdr:sp macro="" textlink="">
      <xdr:nvSpPr>
        <xdr:cNvPr id="92" name="n_2mainValue有形固定資産減価償却率"/>
        <xdr:cNvSpPr txBox="1"/>
      </xdr:nvSpPr>
      <xdr:spPr>
        <a:xfrm>
          <a:off x="2738129" y="6442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3" name="正方形/長方形 92"/>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4" name="正方形/長方形 93"/>
        <xdr:cNvSpPr/>
      </xdr:nvSpPr>
      <xdr:spPr>
        <a:xfrm>
          <a:off x="10785706" y="4523677"/>
          <a:ext cx="1157777"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5" name="正方形/長方形 94"/>
        <xdr:cNvSpPr/>
      </xdr:nvSpPr>
      <xdr:spPr>
        <a:xfrm>
          <a:off x="12250503" y="4507006"/>
          <a:ext cx="679284"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6" name="正方形/長方形 95"/>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7" name="正方形/長方形 96"/>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8" name="正方形/長方形 97"/>
        <xdr:cNvSpPr/>
      </xdr:nvSpPr>
      <xdr:spPr>
        <a:xfrm>
          <a:off x="150006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9" name="正方形/長方形 98"/>
        <xdr:cNvSpPr/>
      </xdr:nvSpPr>
      <xdr:spPr>
        <a:xfrm>
          <a:off x="150006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0" name="正方形/長方形 99"/>
        <xdr:cNvSpPr/>
      </xdr:nvSpPr>
      <xdr:spPr>
        <a:xfrm>
          <a:off x="164458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1" name="正方形/長方形 100"/>
        <xdr:cNvSpPr/>
      </xdr:nvSpPr>
      <xdr:spPr>
        <a:xfrm>
          <a:off x="164458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2" name="正方形/長方形 101"/>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3" name="正方形/長方形 102"/>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4" name="正方形/長方形 103"/>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5" name="テキスト ボックス 104"/>
        <xdr:cNvSpPr txBox="1"/>
      </xdr:nvSpPr>
      <xdr:spPr>
        <a:xfrm>
          <a:off x="1400746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債務償還可能年数については、類似団体平均を下回っているものの、将来負担額の増加や充当可能基金残高が減少しており、今後は数値が上昇していくことが見込まれるため、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事務事業の見直し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en-US" sz="1100">
              <a:latin typeface="ＭＳ Ｐゴシック" panose="020B0600070205080204" pitchFamily="50" charset="-128"/>
              <a:ea typeface="ＭＳ Ｐゴシック" panose="020B0600070205080204" pitchFamily="50" charset="-128"/>
            </a:rPr>
            <a:t>地方債の発行抑制に努めている。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6" name="テキスト ボックス 105"/>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7" name="直線コネクタ 106"/>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8" name="直線コネクタ 107"/>
        <xdr:cNvCxnSpPr/>
      </xdr:nvCxnSpPr>
      <xdr:spPr>
        <a:xfrm>
          <a:off x="9971405" y="660548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9" name="テキスト ボックス 108"/>
        <xdr:cNvSpPr txBox="1"/>
      </xdr:nvSpPr>
      <xdr:spPr>
        <a:xfrm>
          <a:off x="9645528" y="651168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0" name="直線コネクタ 109"/>
        <xdr:cNvCxnSpPr/>
      </xdr:nvCxnSpPr>
      <xdr:spPr>
        <a:xfrm>
          <a:off x="9971405" y="62532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11" name="テキスト ボックス 110"/>
        <xdr:cNvSpPr txBox="1"/>
      </xdr:nvSpPr>
      <xdr:spPr>
        <a:xfrm>
          <a:off x="9645528" y="615946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2" name="直線コネクタ 111"/>
        <xdr:cNvCxnSpPr/>
      </xdr:nvCxnSpPr>
      <xdr:spPr>
        <a:xfrm>
          <a:off x="9971405" y="590105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3" name="テキスト ボックス 112"/>
        <xdr:cNvSpPr txBox="1"/>
      </xdr:nvSpPr>
      <xdr:spPr>
        <a:xfrm>
          <a:off x="9645528" y="580725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4" name="直線コネクタ 113"/>
        <xdr:cNvCxnSpPr/>
      </xdr:nvCxnSpPr>
      <xdr:spPr>
        <a:xfrm>
          <a:off x="9971405" y="554884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5" name="テキスト ボックス 114"/>
        <xdr:cNvSpPr txBox="1"/>
      </xdr:nvSpPr>
      <xdr:spPr>
        <a:xfrm>
          <a:off x="9645528" y="54550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6" name="直線コネクタ 115"/>
        <xdr:cNvCxnSpPr/>
      </xdr:nvCxnSpPr>
      <xdr:spPr>
        <a:xfrm>
          <a:off x="9971405" y="519662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7" name="テキスト ボックス 116"/>
        <xdr:cNvSpPr txBox="1"/>
      </xdr:nvSpPr>
      <xdr:spPr>
        <a:xfrm>
          <a:off x="9594231" y="510663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8" name="直線コネクタ 117"/>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9" name="テキスト ボックス 118"/>
        <xdr:cNvSpPr txBox="1"/>
      </xdr:nvSpPr>
      <xdr:spPr>
        <a:xfrm>
          <a:off x="9594231" y="4754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0" name="債務償還可能年数グラフ枠"/>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71614</xdr:rowOff>
    </xdr:from>
    <xdr:to>
      <xdr:col>76</xdr:col>
      <xdr:colOff>21589</xdr:colOff>
      <xdr:row>34</xdr:row>
      <xdr:rowOff>43392</xdr:rowOff>
    </xdr:to>
    <xdr:cxnSp macro="">
      <xdr:nvCxnSpPr>
        <xdr:cNvPr id="121" name="直線コネクタ 120"/>
        <xdr:cNvCxnSpPr/>
      </xdr:nvCxnSpPr>
      <xdr:spPr>
        <a:xfrm flipV="1">
          <a:off x="13027660" y="5184634"/>
          <a:ext cx="1269" cy="1312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47219</xdr:rowOff>
    </xdr:from>
    <xdr:ext cx="340478" cy="259045"/>
    <xdr:sp macro="" textlink="">
      <xdr:nvSpPr>
        <xdr:cNvPr id="122" name="債務償還可能年数最小値テキスト"/>
        <xdr:cNvSpPr txBox="1"/>
      </xdr:nvSpPr>
      <xdr:spPr>
        <a:xfrm>
          <a:off x="13080365" y="65013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43392</xdr:rowOff>
    </xdr:from>
    <xdr:to>
      <xdr:col>76</xdr:col>
      <xdr:colOff>111125</xdr:colOff>
      <xdr:row>34</xdr:row>
      <xdr:rowOff>43392</xdr:rowOff>
    </xdr:to>
    <xdr:cxnSp macro="">
      <xdr:nvCxnSpPr>
        <xdr:cNvPr id="123" name="直線コネクタ 122"/>
        <xdr:cNvCxnSpPr/>
      </xdr:nvCxnSpPr>
      <xdr:spPr>
        <a:xfrm>
          <a:off x="12963525" y="649753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18291</xdr:rowOff>
    </xdr:from>
    <xdr:ext cx="405111" cy="259045"/>
    <xdr:sp macro="" textlink="">
      <xdr:nvSpPr>
        <xdr:cNvPr id="124" name="債務償還可能年数最大値テキスト"/>
        <xdr:cNvSpPr txBox="1"/>
      </xdr:nvSpPr>
      <xdr:spPr>
        <a:xfrm>
          <a:off x="13080365" y="4963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71614</xdr:rowOff>
    </xdr:from>
    <xdr:to>
      <xdr:col>76</xdr:col>
      <xdr:colOff>111125</xdr:colOff>
      <xdr:row>26</xdr:row>
      <xdr:rowOff>71614</xdr:rowOff>
    </xdr:to>
    <xdr:cxnSp macro="">
      <xdr:nvCxnSpPr>
        <xdr:cNvPr id="125" name="直線コネクタ 124"/>
        <xdr:cNvCxnSpPr/>
      </xdr:nvCxnSpPr>
      <xdr:spPr>
        <a:xfrm>
          <a:off x="12963525" y="51846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2063</xdr:rowOff>
    </xdr:from>
    <xdr:ext cx="340478" cy="259045"/>
    <xdr:sp macro="" textlink="">
      <xdr:nvSpPr>
        <xdr:cNvPr id="126" name="債務償還可能年数平均値テキスト"/>
        <xdr:cNvSpPr txBox="1"/>
      </xdr:nvSpPr>
      <xdr:spPr>
        <a:xfrm>
          <a:off x="13080365" y="5785643"/>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150636</xdr:rowOff>
    </xdr:from>
    <xdr:to>
      <xdr:col>76</xdr:col>
      <xdr:colOff>73025</xdr:colOff>
      <xdr:row>31</xdr:row>
      <xdr:rowOff>80786</xdr:rowOff>
    </xdr:to>
    <xdr:sp macro="" textlink="">
      <xdr:nvSpPr>
        <xdr:cNvPr id="127" name="フローチャート: 判断 126"/>
        <xdr:cNvSpPr/>
      </xdr:nvSpPr>
      <xdr:spPr>
        <a:xfrm>
          <a:off x="13001625" y="593421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8" name="テキスト ボックス 127"/>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9" name="テキスト ボックス 128"/>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0" name="テキスト ボックス 129"/>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1" name="テキスト ボックス 130"/>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2" name="テキスト ボックス 131"/>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135114</xdr:rowOff>
    </xdr:from>
    <xdr:to>
      <xdr:col>76</xdr:col>
      <xdr:colOff>73025</xdr:colOff>
      <xdr:row>32</xdr:row>
      <xdr:rowOff>65264</xdr:rowOff>
    </xdr:to>
    <xdr:sp macro="" textlink="">
      <xdr:nvSpPr>
        <xdr:cNvPr id="133" name="楕円 132"/>
        <xdr:cNvSpPr/>
      </xdr:nvSpPr>
      <xdr:spPr>
        <a:xfrm>
          <a:off x="13001625" y="608633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113541</xdr:rowOff>
    </xdr:from>
    <xdr:ext cx="340478" cy="259045"/>
    <xdr:sp macro="" textlink="">
      <xdr:nvSpPr>
        <xdr:cNvPr id="134" name="債務償還可能年数該当値テキスト"/>
        <xdr:cNvSpPr txBox="1"/>
      </xdr:nvSpPr>
      <xdr:spPr>
        <a:xfrm>
          <a:off x="13080365" y="60647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5" name="正方形/長方形 134"/>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6" name="正方形/長方形 135"/>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7" name="テキスト ボックス 136"/>
        <xdr:cNvSpPr txBox="1"/>
      </xdr:nvSpPr>
      <xdr:spPr>
        <a:xfrm>
          <a:off x="817245" y="8064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8" name="テキスト ボックス 137"/>
        <xdr:cNvSpPr txBox="1"/>
      </xdr:nvSpPr>
      <xdr:spPr>
        <a:xfrm>
          <a:off x="6156325" y="10674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9" name="テキスト ボックス 138"/>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0" name="テキスト ボックス 139"/>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北海道芽室町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18,734
18,690
513.76
13,871,532
13,556,173
302,470
7,189,000
8,809,377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29920" y="304292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3608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3608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2" name="テキスト ボックス 51"/>
        <xdr:cNvSpPr txBox="1"/>
      </xdr:nvSpPr>
      <xdr:spPr>
        <a:xfrm>
          <a:off x="33608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4" name="テキスト ボックス 53"/>
        <xdr:cNvSpPr txBox="1"/>
      </xdr:nvSpPr>
      <xdr:spPr>
        <a:xfrm>
          <a:off x="336081" y="507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102870</xdr:rowOff>
    </xdr:from>
    <xdr:to>
      <xdr:col>24</xdr:col>
      <xdr:colOff>62865</xdr:colOff>
      <xdr:row>41</xdr:row>
      <xdr:rowOff>38100</xdr:rowOff>
    </xdr:to>
    <xdr:cxnSp macro="">
      <xdr:nvCxnSpPr>
        <xdr:cNvPr id="56" name="直線コネクタ 55"/>
        <xdr:cNvCxnSpPr/>
      </xdr:nvCxnSpPr>
      <xdr:spPr>
        <a:xfrm flipV="1">
          <a:off x="4086225" y="5802630"/>
          <a:ext cx="0" cy="1108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41927</xdr:rowOff>
    </xdr:from>
    <xdr:ext cx="405111" cy="259045"/>
    <xdr:sp macro="" textlink="">
      <xdr:nvSpPr>
        <xdr:cNvPr id="57" name="【道路】&#10;有形固定資産減価償却率最小値テキスト"/>
        <xdr:cNvSpPr txBox="1"/>
      </xdr:nvSpPr>
      <xdr:spPr>
        <a:xfrm>
          <a:off x="4124960" y="691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38100</xdr:rowOff>
    </xdr:from>
    <xdr:to>
      <xdr:col>24</xdr:col>
      <xdr:colOff>152400</xdr:colOff>
      <xdr:row>41</xdr:row>
      <xdr:rowOff>38100</xdr:rowOff>
    </xdr:to>
    <xdr:cxnSp macro="">
      <xdr:nvCxnSpPr>
        <xdr:cNvPr id="58" name="直線コネクタ 57"/>
        <xdr:cNvCxnSpPr/>
      </xdr:nvCxnSpPr>
      <xdr:spPr>
        <a:xfrm>
          <a:off x="4020820" y="6911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49547</xdr:rowOff>
    </xdr:from>
    <xdr:ext cx="405111" cy="259045"/>
    <xdr:sp macro="" textlink="">
      <xdr:nvSpPr>
        <xdr:cNvPr id="59" name="【道路】&#10;有形固定資産減価償却率最大値テキスト"/>
        <xdr:cNvSpPr txBox="1"/>
      </xdr:nvSpPr>
      <xdr:spPr>
        <a:xfrm>
          <a:off x="4124960" y="5581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102870</xdr:rowOff>
    </xdr:from>
    <xdr:to>
      <xdr:col>24</xdr:col>
      <xdr:colOff>152400</xdr:colOff>
      <xdr:row>34</xdr:row>
      <xdr:rowOff>102870</xdr:rowOff>
    </xdr:to>
    <xdr:cxnSp macro="">
      <xdr:nvCxnSpPr>
        <xdr:cNvPr id="60" name="直線コネクタ 59"/>
        <xdr:cNvCxnSpPr/>
      </xdr:nvCxnSpPr>
      <xdr:spPr>
        <a:xfrm>
          <a:off x="4020820" y="58026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34</xdr:row>
      <xdr:rowOff>128287</xdr:rowOff>
    </xdr:from>
    <xdr:ext cx="405111" cy="259045"/>
    <xdr:sp macro="" textlink="">
      <xdr:nvSpPr>
        <xdr:cNvPr id="61" name="【道路】&#10;有形固定資産減価償却率平均値テキスト"/>
        <xdr:cNvSpPr txBox="1"/>
      </xdr:nvSpPr>
      <xdr:spPr>
        <a:xfrm>
          <a:off x="4124960" y="5828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105410</xdr:rowOff>
    </xdr:from>
    <xdr:to>
      <xdr:col>24</xdr:col>
      <xdr:colOff>114300</xdr:colOff>
      <xdr:row>36</xdr:row>
      <xdr:rowOff>35560</xdr:rowOff>
    </xdr:to>
    <xdr:sp macro="" textlink="">
      <xdr:nvSpPr>
        <xdr:cNvPr id="62" name="フローチャート: 判断 61"/>
        <xdr:cNvSpPr/>
      </xdr:nvSpPr>
      <xdr:spPr>
        <a:xfrm>
          <a:off x="4036060" y="59728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82550</xdr:rowOff>
    </xdr:from>
    <xdr:to>
      <xdr:col>20</xdr:col>
      <xdr:colOff>38100</xdr:colOff>
      <xdr:row>37</xdr:row>
      <xdr:rowOff>12700</xdr:rowOff>
    </xdr:to>
    <xdr:sp macro="" textlink="">
      <xdr:nvSpPr>
        <xdr:cNvPr id="63" name="フローチャート: 判断 62"/>
        <xdr:cNvSpPr/>
      </xdr:nvSpPr>
      <xdr:spPr>
        <a:xfrm>
          <a:off x="3312160" y="61175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10160</xdr:rowOff>
    </xdr:from>
    <xdr:to>
      <xdr:col>15</xdr:col>
      <xdr:colOff>101600</xdr:colOff>
      <xdr:row>36</xdr:row>
      <xdr:rowOff>111760</xdr:rowOff>
    </xdr:to>
    <xdr:sp macro="" textlink="">
      <xdr:nvSpPr>
        <xdr:cNvPr id="64" name="フローチャート: 判断 63"/>
        <xdr:cNvSpPr/>
      </xdr:nvSpPr>
      <xdr:spPr>
        <a:xfrm>
          <a:off x="2514600" y="604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143510</xdr:rowOff>
    </xdr:from>
    <xdr:to>
      <xdr:col>24</xdr:col>
      <xdr:colOff>114300</xdr:colOff>
      <xdr:row>36</xdr:row>
      <xdr:rowOff>73660</xdr:rowOff>
    </xdr:to>
    <xdr:sp macro="" textlink="">
      <xdr:nvSpPr>
        <xdr:cNvPr id="70" name="楕円 69"/>
        <xdr:cNvSpPr/>
      </xdr:nvSpPr>
      <xdr:spPr>
        <a:xfrm>
          <a:off x="4036060" y="60109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121937</xdr:rowOff>
    </xdr:from>
    <xdr:ext cx="405111" cy="259045"/>
    <xdr:sp macro="" textlink="">
      <xdr:nvSpPr>
        <xdr:cNvPr id="71" name="【道路】&#10;有形固定資産減価償却率該当値テキスト"/>
        <xdr:cNvSpPr txBox="1"/>
      </xdr:nvSpPr>
      <xdr:spPr>
        <a:xfrm>
          <a:off x="4124960" y="5989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52070</xdr:rowOff>
    </xdr:from>
    <xdr:to>
      <xdr:col>20</xdr:col>
      <xdr:colOff>38100</xdr:colOff>
      <xdr:row>36</xdr:row>
      <xdr:rowOff>153670</xdr:rowOff>
    </xdr:to>
    <xdr:sp macro="" textlink="">
      <xdr:nvSpPr>
        <xdr:cNvPr id="72" name="楕円 71"/>
        <xdr:cNvSpPr/>
      </xdr:nvSpPr>
      <xdr:spPr>
        <a:xfrm>
          <a:off x="3312160" y="608711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22860</xdr:rowOff>
    </xdr:from>
    <xdr:to>
      <xdr:col>24</xdr:col>
      <xdr:colOff>63500</xdr:colOff>
      <xdr:row>36</xdr:row>
      <xdr:rowOff>102870</xdr:rowOff>
    </xdr:to>
    <xdr:cxnSp macro="">
      <xdr:nvCxnSpPr>
        <xdr:cNvPr id="73" name="直線コネクタ 72"/>
        <xdr:cNvCxnSpPr/>
      </xdr:nvCxnSpPr>
      <xdr:spPr>
        <a:xfrm flipV="1">
          <a:off x="3355340" y="6057900"/>
          <a:ext cx="73152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124460</xdr:rowOff>
    </xdr:from>
    <xdr:to>
      <xdr:col>15</xdr:col>
      <xdr:colOff>101600</xdr:colOff>
      <xdr:row>37</xdr:row>
      <xdr:rowOff>54610</xdr:rowOff>
    </xdr:to>
    <xdr:sp macro="" textlink="">
      <xdr:nvSpPr>
        <xdr:cNvPr id="74" name="楕円 73"/>
        <xdr:cNvSpPr/>
      </xdr:nvSpPr>
      <xdr:spPr>
        <a:xfrm>
          <a:off x="2514600" y="61595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102870</xdr:rowOff>
    </xdr:from>
    <xdr:to>
      <xdr:col>19</xdr:col>
      <xdr:colOff>177800</xdr:colOff>
      <xdr:row>37</xdr:row>
      <xdr:rowOff>3810</xdr:rowOff>
    </xdr:to>
    <xdr:cxnSp macro="">
      <xdr:nvCxnSpPr>
        <xdr:cNvPr id="75" name="直線コネクタ 74"/>
        <xdr:cNvCxnSpPr/>
      </xdr:nvCxnSpPr>
      <xdr:spPr>
        <a:xfrm flipV="1">
          <a:off x="2565400" y="6137910"/>
          <a:ext cx="78994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3827</xdr:rowOff>
    </xdr:from>
    <xdr:ext cx="405111" cy="259045"/>
    <xdr:sp macro="" textlink="">
      <xdr:nvSpPr>
        <xdr:cNvPr id="76" name="n_1aveValue【道路】&#10;有形固定資産減価償却率"/>
        <xdr:cNvSpPr txBox="1"/>
      </xdr:nvSpPr>
      <xdr:spPr>
        <a:xfrm>
          <a:off x="3170564" y="6206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128287</xdr:rowOff>
    </xdr:from>
    <xdr:ext cx="405111" cy="259045"/>
    <xdr:sp macro="" textlink="">
      <xdr:nvSpPr>
        <xdr:cNvPr id="77" name="n_2aveValue【道路】&#10;有形固定資産減価償却率"/>
        <xdr:cNvSpPr txBox="1"/>
      </xdr:nvSpPr>
      <xdr:spPr>
        <a:xfrm>
          <a:off x="2385704" y="582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170197</xdr:rowOff>
    </xdr:from>
    <xdr:ext cx="405111" cy="259045"/>
    <xdr:sp macro="" textlink="">
      <xdr:nvSpPr>
        <xdr:cNvPr id="78" name="n_1mainValue【道路】&#10;有形固定資産減価償却率"/>
        <xdr:cNvSpPr txBox="1"/>
      </xdr:nvSpPr>
      <xdr:spPr>
        <a:xfrm>
          <a:off x="3170564" y="586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45737</xdr:rowOff>
    </xdr:from>
    <xdr:ext cx="405111" cy="259045"/>
    <xdr:sp macro="" textlink="">
      <xdr:nvSpPr>
        <xdr:cNvPr id="79" name="n_2mainValue【道路】&#10;有形固定資産減価償却率"/>
        <xdr:cNvSpPr txBox="1"/>
      </xdr:nvSpPr>
      <xdr:spPr>
        <a:xfrm>
          <a:off x="2385704" y="6248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43</xdr:row>
      <xdr:rowOff>105427</xdr:rowOff>
    </xdr:from>
    <xdr:ext cx="531299" cy="259045"/>
    <xdr:sp macro="" textlink="">
      <xdr:nvSpPr>
        <xdr:cNvPr id="90" name="テキスト ボックス 89"/>
        <xdr:cNvSpPr txBox="1"/>
      </xdr:nvSpPr>
      <xdr:spPr>
        <a:xfrm>
          <a:off x="5364041" y="73139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133350</xdr:rowOff>
    </xdr:from>
    <xdr:to>
      <xdr:col>59</xdr:col>
      <xdr:colOff>50800</xdr:colOff>
      <xdr:row>42</xdr:row>
      <xdr:rowOff>133350</xdr:rowOff>
    </xdr:to>
    <xdr:cxnSp macro="">
      <xdr:nvCxnSpPr>
        <xdr:cNvPr id="91" name="直線コネクタ 90"/>
        <xdr:cNvCxnSpPr/>
      </xdr:nvCxnSpPr>
      <xdr:spPr>
        <a:xfrm>
          <a:off x="5826760" y="71742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41</xdr:row>
      <xdr:rowOff>162577</xdr:rowOff>
    </xdr:from>
    <xdr:ext cx="531299" cy="259045"/>
    <xdr:sp macro="" textlink="">
      <xdr:nvSpPr>
        <xdr:cNvPr id="92" name="テキスト ボックス 91"/>
        <xdr:cNvSpPr txBox="1"/>
      </xdr:nvSpPr>
      <xdr:spPr>
        <a:xfrm>
          <a:off x="5364041" y="70358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19050</xdr:rowOff>
    </xdr:from>
    <xdr:to>
      <xdr:col>59</xdr:col>
      <xdr:colOff>50800</xdr:colOff>
      <xdr:row>41</xdr:row>
      <xdr:rowOff>19050</xdr:rowOff>
    </xdr:to>
    <xdr:cxnSp macro="">
      <xdr:nvCxnSpPr>
        <xdr:cNvPr id="93" name="直線コネクタ 92"/>
        <xdr:cNvCxnSpPr/>
      </xdr:nvCxnSpPr>
      <xdr:spPr>
        <a:xfrm>
          <a:off x="5826760" y="68922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48277</xdr:rowOff>
    </xdr:from>
    <xdr:ext cx="531299" cy="259045"/>
    <xdr:sp macro="" textlink="">
      <xdr:nvSpPr>
        <xdr:cNvPr id="94" name="テキスト ボックス 93"/>
        <xdr:cNvSpPr txBox="1"/>
      </xdr:nvSpPr>
      <xdr:spPr>
        <a:xfrm>
          <a:off x="5364041" y="67538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76200</xdr:rowOff>
    </xdr:from>
    <xdr:to>
      <xdr:col>59</xdr:col>
      <xdr:colOff>50800</xdr:colOff>
      <xdr:row>39</xdr:row>
      <xdr:rowOff>76200</xdr:rowOff>
    </xdr:to>
    <xdr:cxnSp macro="">
      <xdr:nvCxnSpPr>
        <xdr:cNvPr id="95" name="直線コネクタ 94"/>
        <xdr:cNvCxnSpPr/>
      </xdr:nvCxnSpPr>
      <xdr:spPr>
        <a:xfrm>
          <a:off x="5826760" y="6614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105427</xdr:rowOff>
    </xdr:from>
    <xdr:ext cx="531299" cy="259045"/>
    <xdr:sp macro="" textlink="">
      <xdr:nvSpPr>
        <xdr:cNvPr id="96" name="テキスト ボックス 95"/>
        <xdr:cNvSpPr txBox="1"/>
      </xdr:nvSpPr>
      <xdr:spPr>
        <a:xfrm>
          <a:off x="5364041" y="64757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8" name="テキスト ボックス 97"/>
        <xdr:cNvSpPr txBox="1"/>
      </xdr:nvSpPr>
      <xdr:spPr>
        <a:xfrm>
          <a:off x="5364041" y="6197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19050</xdr:rowOff>
    </xdr:from>
    <xdr:to>
      <xdr:col>59</xdr:col>
      <xdr:colOff>50800</xdr:colOff>
      <xdr:row>36</xdr:row>
      <xdr:rowOff>19050</xdr:rowOff>
    </xdr:to>
    <xdr:cxnSp macro="">
      <xdr:nvCxnSpPr>
        <xdr:cNvPr id="99" name="直線コネクタ 98"/>
        <xdr:cNvCxnSpPr/>
      </xdr:nvCxnSpPr>
      <xdr:spPr>
        <a:xfrm>
          <a:off x="5826760" y="6054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48277</xdr:rowOff>
    </xdr:from>
    <xdr:ext cx="531299" cy="259045"/>
    <xdr:sp macro="" textlink="">
      <xdr:nvSpPr>
        <xdr:cNvPr id="100" name="テキスト ボックス 99"/>
        <xdr:cNvSpPr txBox="1"/>
      </xdr:nvSpPr>
      <xdr:spPr>
        <a:xfrm>
          <a:off x="5364041" y="59156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1" name="直線コネクタ 100"/>
        <xdr:cNvCxnSpPr/>
      </xdr:nvCxnSpPr>
      <xdr:spPr>
        <a:xfrm>
          <a:off x="5826760" y="5775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105427</xdr:rowOff>
    </xdr:from>
    <xdr:ext cx="531299" cy="259045"/>
    <xdr:sp macro="" textlink="">
      <xdr:nvSpPr>
        <xdr:cNvPr id="102" name="テキスト ボックス 101"/>
        <xdr:cNvSpPr txBox="1"/>
      </xdr:nvSpPr>
      <xdr:spPr>
        <a:xfrm>
          <a:off x="5364041" y="56375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133350</xdr:rowOff>
    </xdr:from>
    <xdr:to>
      <xdr:col>59</xdr:col>
      <xdr:colOff>50800</xdr:colOff>
      <xdr:row>32</xdr:row>
      <xdr:rowOff>133350</xdr:rowOff>
    </xdr:to>
    <xdr:cxnSp macro="">
      <xdr:nvCxnSpPr>
        <xdr:cNvPr id="103" name="直線コネクタ 102"/>
        <xdr:cNvCxnSpPr/>
      </xdr:nvCxnSpPr>
      <xdr:spPr>
        <a:xfrm>
          <a:off x="5826760" y="5497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162577</xdr:rowOff>
    </xdr:from>
    <xdr:ext cx="531299" cy="259045"/>
    <xdr:sp macro="" textlink="">
      <xdr:nvSpPr>
        <xdr:cNvPr id="104" name="テキスト ボックス 103"/>
        <xdr:cNvSpPr txBox="1"/>
      </xdr:nvSpPr>
      <xdr:spPr>
        <a:xfrm>
          <a:off x="5364041" y="53594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6" name="テキスト ボックス 105"/>
        <xdr:cNvSpPr txBox="1"/>
      </xdr:nvSpPr>
      <xdr:spPr>
        <a:xfrm>
          <a:off x="5364041" y="5077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87401</xdr:rowOff>
    </xdr:from>
    <xdr:to>
      <xdr:col>54</xdr:col>
      <xdr:colOff>189865</xdr:colOff>
      <xdr:row>41</xdr:row>
      <xdr:rowOff>113633</xdr:rowOff>
    </xdr:to>
    <xdr:cxnSp macro="">
      <xdr:nvCxnSpPr>
        <xdr:cNvPr id="108" name="直線コネクタ 107"/>
        <xdr:cNvCxnSpPr/>
      </xdr:nvCxnSpPr>
      <xdr:spPr>
        <a:xfrm flipV="1">
          <a:off x="9219565" y="5619521"/>
          <a:ext cx="0" cy="1367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117460</xdr:rowOff>
    </xdr:from>
    <xdr:ext cx="534377" cy="259045"/>
    <xdr:sp macro="" textlink="">
      <xdr:nvSpPr>
        <xdr:cNvPr id="109" name="【道路】&#10;一人当たり延長最小値テキスト"/>
        <xdr:cNvSpPr txBox="1"/>
      </xdr:nvSpPr>
      <xdr:spPr>
        <a:xfrm>
          <a:off x="9258300" y="699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113633</xdr:rowOff>
    </xdr:from>
    <xdr:to>
      <xdr:col>55</xdr:col>
      <xdr:colOff>88900</xdr:colOff>
      <xdr:row>41</xdr:row>
      <xdr:rowOff>113633</xdr:rowOff>
    </xdr:to>
    <xdr:cxnSp macro="">
      <xdr:nvCxnSpPr>
        <xdr:cNvPr id="110" name="直線コネクタ 109"/>
        <xdr:cNvCxnSpPr/>
      </xdr:nvCxnSpPr>
      <xdr:spPr>
        <a:xfrm>
          <a:off x="9154160" y="698687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34078</xdr:rowOff>
    </xdr:from>
    <xdr:ext cx="534377" cy="259045"/>
    <xdr:sp macro="" textlink="">
      <xdr:nvSpPr>
        <xdr:cNvPr id="111" name="【道路】&#10;一人当たり延長最大値テキスト"/>
        <xdr:cNvSpPr txBox="1"/>
      </xdr:nvSpPr>
      <xdr:spPr>
        <a:xfrm>
          <a:off x="9258300" y="5398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87401</xdr:rowOff>
    </xdr:from>
    <xdr:to>
      <xdr:col>55</xdr:col>
      <xdr:colOff>88900</xdr:colOff>
      <xdr:row>33</xdr:row>
      <xdr:rowOff>87401</xdr:rowOff>
    </xdr:to>
    <xdr:cxnSp macro="">
      <xdr:nvCxnSpPr>
        <xdr:cNvPr id="112" name="直線コネクタ 111"/>
        <xdr:cNvCxnSpPr/>
      </xdr:nvCxnSpPr>
      <xdr:spPr>
        <a:xfrm>
          <a:off x="9154160" y="561952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115270</xdr:rowOff>
    </xdr:from>
    <xdr:ext cx="534377" cy="259045"/>
    <xdr:sp macro="" textlink="">
      <xdr:nvSpPr>
        <xdr:cNvPr id="113" name="【道路】&#10;一人当たり延長平均値テキスト"/>
        <xdr:cNvSpPr txBox="1"/>
      </xdr:nvSpPr>
      <xdr:spPr>
        <a:xfrm>
          <a:off x="9258300" y="64855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136843</xdr:rowOff>
    </xdr:from>
    <xdr:to>
      <xdr:col>55</xdr:col>
      <xdr:colOff>50800</xdr:colOff>
      <xdr:row>39</xdr:row>
      <xdr:rowOff>66993</xdr:rowOff>
    </xdr:to>
    <xdr:sp macro="" textlink="">
      <xdr:nvSpPr>
        <xdr:cNvPr id="114" name="フローチャート: 判断 113"/>
        <xdr:cNvSpPr/>
      </xdr:nvSpPr>
      <xdr:spPr>
        <a:xfrm>
          <a:off x="9192260" y="650716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57232</xdr:rowOff>
    </xdr:from>
    <xdr:to>
      <xdr:col>50</xdr:col>
      <xdr:colOff>165100</xdr:colOff>
      <xdr:row>39</xdr:row>
      <xdr:rowOff>158832</xdr:rowOff>
    </xdr:to>
    <xdr:sp macro="" textlink="">
      <xdr:nvSpPr>
        <xdr:cNvPr id="115" name="フローチャート: 判断 114"/>
        <xdr:cNvSpPr/>
      </xdr:nvSpPr>
      <xdr:spPr>
        <a:xfrm>
          <a:off x="8445500" y="6595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155730</xdr:rowOff>
    </xdr:from>
    <xdr:to>
      <xdr:col>46</xdr:col>
      <xdr:colOff>38100</xdr:colOff>
      <xdr:row>38</xdr:row>
      <xdr:rowOff>85880</xdr:rowOff>
    </xdr:to>
    <xdr:sp macro="" textlink="">
      <xdr:nvSpPr>
        <xdr:cNvPr id="116" name="フローチャート: 判断 115"/>
        <xdr:cNvSpPr/>
      </xdr:nvSpPr>
      <xdr:spPr>
        <a:xfrm>
          <a:off x="7670800" y="63584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7" name="テキスト ボックス 116"/>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8" name="テキスト ボックス 117"/>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9" name="テキスト ボックス 118"/>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0" name="テキスト ボックス 119"/>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1" name="テキスト ボックス 120"/>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103896</xdr:rowOff>
    </xdr:from>
    <xdr:to>
      <xdr:col>55</xdr:col>
      <xdr:colOff>50800</xdr:colOff>
      <xdr:row>38</xdr:row>
      <xdr:rowOff>34046</xdr:rowOff>
    </xdr:to>
    <xdr:sp macro="" textlink="">
      <xdr:nvSpPr>
        <xdr:cNvPr id="122" name="楕円 121"/>
        <xdr:cNvSpPr/>
      </xdr:nvSpPr>
      <xdr:spPr>
        <a:xfrm>
          <a:off x="9192260" y="630657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126773</xdr:rowOff>
    </xdr:from>
    <xdr:ext cx="534377" cy="259045"/>
    <xdr:sp macro="" textlink="">
      <xdr:nvSpPr>
        <xdr:cNvPr id="123" name="【道路】&#10;一人当たり延長該当値テキスト"/>
        <xdr:cNvSpPr txBox="1"/>
      </xdr:nvSpPr>
      <xdr:spPr>
        <a:xfrm>
          <a:off x="9258300" y="616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118183</xdr:rowOff>
    </xdr:from>
    <xdr:to>
      <xdr:col>50</xdr:col>
      <xdr:colOff>165100</xdr:colOff>
      <xdr:row>38</xdr:row>
      <xdr:rowOff>48333</xdr:rowOff>
    </xdr:to>
    <xdr:sp macro="" textlink="">
      <xdr:nvSpPr>
        <xdr:cNvPr id="124" name="楕円 123"/>
        <xdr:cNvSpPr/>
      </xdr:nvSpPr>
      <xdr:spPr>
        <a:xfrm>
          <a:off x="8445500" y="632086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154696</xdr:rowOff>
    </xdr:from>
    <xdr:to>
      <xdr:col>55</xdr:col>
      <xdr:colOff>0</xdr:colOff>
      <xdr:row>37</xdr:row>
      <xdr:rowOff>168983</xdr:rowOff>
    </xdr:to>
    <xdr:cxnSp macro="">
      <xdr:nvCxnSpPr>
        <xdr:cNvPr id="125" name="直線コネクタ 124"/>
        <xdr:cNvCxnSpPr/>
      </xdr:nvCxnSpPr>
      <xdr:spPr>
        <a:xfrm flipV="1">
          <a:off x="8496300" y="6357376"/>
          <a:ext cx="7239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125584</xdr:rowOff>
    </xdr:from>
    <xdr:to>
      <xdr:col>46</xdr:col>
      <xdr:colOff>38100</xdr:colOff>
      <xdr:row>38</xdr:row>
      <xdr:rowOff>55734</xdr:rowOff>
    </xdr:to>
    <xdr:sp macro="" textlink="">
      <xdr:nvSpPr>
        <xdr:cNvPr id="126" name="楕円 125"/>
        <xdr:cNvSpPr/>
      </xdr:nvSpPr>
      <xdr:spPr>
        <a:xfrm>
          <a:off x="7670800" y="632826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168983</xdr:rowOff>
    </xdr:from>
    <xdr:to>
      <xdr:col>50</xdr:col>
      <xdr:colOff>114300</xdr:colOff>
      <xdr:row>38</xdr:row>
      <xdr:rowOff>4934</xdr:rowOff>
    </xdr:to>
    <xdr:cxnSp macro="">
      <xdr:nvCxnSpPr>
        <xdr:cNvPr id="127" name="直線コネクタ 126"/>
        <xdr:cNvCxnSpPr/>
      </xdr:nvCxnSpPr>
      <xdr:spPr>
        <a:xfrm flipV="1">
          <a:off x="7713980" y="6371663"/>
          <a:ext cx="782320" cy="3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149959</xdr:rowOff>
    </xdr:from>
    <xdr:ext cx="534377" cy="259045"/>
    <xdr:sp macro="" textlink="">
      <xdr:nvSpPr>
        <xdr:cNvPr id="128" name="n_1aveValue【道路】&#10;一人当たり延長"/>
        <xdr:cNvSpPr txBox="1"/>
      </xdr:nvSpPr>
      <xdr:spPr>
        <a:xfrm>
          <a:off x="8239271" y="668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77008</xdr:rowOff>
    </xdr:from>
    <xdr:ext cx="534377" cy="259045"/>
    <xdr:sp macro="" textlink="">
      <xdr:nvSpPr>
        <xdr:cNvPr id="129" name="n_2aveValue【道路】&#10;一人当たり延長"/>
        <xdr:cNvSpPr txBox="1"/>
      </xdr:nvSpPr>
      <xdr:spPr>
        <a:xfrm>
          <a:off x="7477271" y="644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64860</xdr:rowOff>
    </xdr:from>
    <xdr:ext cx="534377" cy="259045"/>
    <xdr:sp macro="" textlink="">
      <xdr:nvSpPr>
        <xdr:cNvPr id="130" name="n_1mainValue【道路】&#10;一人当たり延長"/>
        <xdr:cNvSpPr txBox="1"/>
      </xdr:nvSpPr>
      <xdr:spPr>
        <a:xfrm>
          <a:off x="8239271" y="609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72261</xdr:rowOff>
    </xdr:from>
    <xdr:ext cx="534377" cy="259045"/>
    <xdr:sp macro="" textlink="">
      <xdr:nvSpPr>
        <xdr:cNvPr id="131" name="n_2mainValue【道路】&#10;一人当たり延長"/>
        <xdr:cNvSpPr txBox="1"/>
      </xdr:nvSpPr>
      <xdr:spPr>
        <a:xfrm>
          <a:off x="7477271" y="6107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2" name="テキスト ボックス 141"/>
        <xdr:cNvSpPr txBox="1"/>
      </xdr:nvSpPr>
      <xdr:spPr>
        <a:xfrm>
          <a:off x="33608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63</xdr:row>
      <xdr:rowOff>57150</xdr:rowOff>
    </xdr:to>
    <xdr:cxnSp macro="">
      <xdr:nvCxnSpPr>
        <xdr:cNvPr id="143" name="直線コネクタ 142"/>
        <xdr:cNvCxnSpPr/>
      </xdr:nvCxnSpPr>
      <xdr:spPr>
        <a:xfrm>
          <a:off x="670560" y="10618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86377</xdr:rowOff>
    </xdr:from>
    <xdr:ext cx="403059" cy="259045"/>
    <xdr:sp macro="" textlink="">
      <xdr:nvSpPr>
        <xdr:cNvPr id="144" name="テキスト ボックス 143"/>
        <xdr:cNvSpPr txBox="1"/>
      </xdr:nvSpPr>
      <xdr:spPr>
        <a:xfrm>
          <a:off x="336081" y="104800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5" name="直線コネクタ 144"/>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6" name="テキスト ボックス 145"/>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114300</xdr:rowOff>
    </xdr:from>
    <xdr:to>
      <xdr:col>28</xdr:col>
      <xdr:colOff>114300</xdr:colOff>
      <xdr:row>56</xdr:row>
      <xdr:rowOff>114300</xdr:rowOff>
    </xdr:to>
    <xdr:cxnSp macro="">
      <xdr:nvCxnSpPr>
        <xdr:cNvPr id="147" name="直線コネクタ 146"/>
        <xdr:cNvCxnSpPr/>
      </xdr:nvCxnSpPr>
      <xdr:spPr>
        <a:xfrm>
          <a:off x="670560" y="9502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143527</xdr:rowOff>
    </xdr:from>
    <xdr:ext cx="403059" cy="259045"/>
    <xdr:sp macro="" textlink="">
      <xdr:nvSpPr>
        <xdr:cNvPr id="148" name="テキスト ボックス 147"/>
        <xdr:cNvSpPr txBox="1"/>
      </xdr:nvSpPr>
      <xdr:spPr>
        <a:xfrm>
          <a:off x="336081" y="9363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50" name="テキスト ボックス 149"/>
        <xdr:cNvSpPr txBox="1"/>
      </xdr:nvSpPr>
      <xdr:spPr>
        <a:xfrm>
          <a:off x="33608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橋りょう・トンネ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57150</xdr:rowOff>
    </xdr:from>
    <xdr:to>
      <xdr:col>24</xdr:col>
      <xdr:colOff>62865</xdr:colOff>
      <xdr:row>63</xdr:row>
      <xdr:rowOff>91440</xdr:rowOff>
    </xdr:to>
    <xdr:cxnSp macro="">
      <xdr:nvCxnSpPr>
        <xdr:cNvPr id="152" name="直線コネクタ 151"/>
        <xdr:cNvCxnSpPr/>
      </xdr:nvCxnSpPr>
      <xdr:spPr>
        <a:xfrm flipV="1">
          <a:off x="4086225" y="9444990"/>
          <a:ext cx="0" cy="1207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95267</xdr:rowOff>
    </xdr:from>
    <xdr:ext cx="405111" cy="259045"/>
    <xdr:sp macro="" textlink="">
      <xdr:nvSpPr>
        <xdr:cNvPr id="153" name="【橋りょう・トンネル】&#10;有形固定資産減価償却率最小値テキスト"/>
        <xdr:cNvSpPr txBox="1"/>
      </xdr:nvSpPr>
      <xdr:spPr>
        <a:xfrm>
          <a:off x="4124960" y="10656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91440</xdr:rowOff>
    </xdr:from>
    <xdr:to>
      <xdr:col>24</xdr:col>
      <xdr:colOff>152400</xdr:colOff>
      <xdr:row>63</xdr:row>
      <xdr:rowOff>91440</xdr:rowOff>
    </xdr:to>
    <xdr:cxnSp macro="">
      <xdr:nvCxnSpPr>
        <xdr:cNvPr id="154" name="直線コネクタ 153"/>
        <xdr:cNvCxnSpPr/>
      </xdr:nvCxnSpPr>
      <xdr:spPr>
        <a:xfrm>
          <a:off x="4020820" y="106527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3827</xdr:rowOff>
    </xdr:from>
    <xdr:ext cx="405111" cy="259045"/>
    <xdr:sp macro="" textlink="">
      <xdr:nvSpPr>
        <xdr:cNvPr id="155" name="【橋りょう・トンネル】&#10;有形固定資産減価償却率最大値テキスト"/>
        <xdr:cNvSpPr txBox="1"/>
      </xdr:nvSpPr>
      <xdr:spPr>
        <a:xfrm>
          <a:off x="4124960" y="922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57150</xdr:rowOff>
    </xdr:from>
    <xdr:to>
      <xdr:col>24</xdr:col>
      <xdr:colOff>152400</xdr:colOff>
      <xdr:row>56</xdr:row>
      <xdr:rowOff>57150</xdr:rowOff>
    </xdr:to>
    <xdr:cxnSp macro="">
      <xdr:nvCxnSpPr>
        <xdr:cNvPr id="156" name="直線コネクタ 155"/>
        <xdr:cNvCxnSpPr/>
      </xdr:nvCxnSpPr>
      <xdr:spPr>
        <a:xfrm>
          <a:off x="4020820" y="94449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126382</xdr:rowOff>
    </xdr:from>
    <xdr:ext cx="405111" cy="259045"/>
    <xdr:sp macro="" textlink="">
      <xdr:nvSpPr>
        <xdr:cNvPr id="157" name="【橋りょう・トンネル】&#10;有形固定資産減価償却率平均値テキスト"/>
        <xdr:cNvSpPr txBox="1"/>
      </xdr:nvSpPr>
      <xdr:spPr>
        <a:xfrm>
          <a:off x="4124960" y="98495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103505</xdr:rowOff>
    </xdr:from>
    <xdr:to>
      <xdr:col>24</xdr:col>
      <xdr:colOff>114300</xdr:colOff>
      <xdr:row>60</xdr:row>
      <xdr:rowOff>33655</xdr:rowOff>
    </xdr:to>
    <xdr:sp macro="" textlink="">
      <xdr:nvSpPr>
        <xdr:cNvPr id="158" name="フローチャート: 判断 157"/>
        <xdr:cNvSpPr/>
      </xdr:nvSpPr>
      <xdr:spPr>
        <a:xfrm>
          <a:off x="4036060" y="99942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97790</xdr:rowOff>
    </xdr:from>
    <xdr:to>
      <xdr:col>20</xdr:col>
      <xdr:colOff>38100</xdr:colOff>
      <xdr:row>61</xdr:row>
      <xdr:rowOff>27940</xdr:rowOff>
    </xdr:to>
    <xdr:sp macro="" textlink="">
      <xdr:nvSpPr>
        <xdr:cNvPr id="159" name="フローチャート: 判断 158"/>
        <xdr:cNvSpPr/>
      </xdr:nvSpPr>
      <xdr:spPr>
        <a:xfrm>
          <a:off x="3312160" y="101561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132080</xdr:rowOff>
    </xdr:from>
    <xdr:to>
      <xdr:col>15</xdr:col>
      <xdr:colOff>101600</xdr:colOff>
      <xdr:row>61</xdr:row>
      <xdr:rowOff>62230</xdr:rowOff>
    </xdr:to>
    <xdr:sp macro="" textlink="">
      <xdr:nvSpPr>
        <xdr:cNvPr id="160" name="フローチャート: 判断 159"/>
        <xdr:cNvSpPr/>
      </xdr:nvSpPr>
      <xdr:spPr>
        <a:xfrm>
          <a:off x="2514600" y="101904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52070</xdr:rowOff>
    </xdr:from>
    <xdr:to>
      <xdr:col>24</xdr:col>
      <xdr:colOff>114300</xdr:colOff>
      <xdr:row>62</xdr:row>
      <xdr:rowOff>153670</xdr:rowOff>
    </xdr:to>
    <xdr:sp macro="" textlink="">
      <xdr:nvSpPr>
        <xdr:cNvPr id="166" name="楕円 165"/>
        <xdr:cNvSpPr/>
      </xdr:nvSpPr>
      <xdr:spPr>
        <a:xfrm>
          <a:off x="4036060" y="1044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30497</xdr:rowOff>
    </xdr:from>
    <xdr:ext cx="405111" cy="259045"/>
    <xdr:sp macro="" textlink="">
      <xdr:nvSpPr>
        <xdr:cNvPr id="167" name="【橋りょう・トンネル】&#10;有形固定資産減価償却率該当値テキスト"/>
        <xdr:cNvSpPr txBox="1"/>
      </xdr:nvSpPr>
      <xdr:spPr>
        <a:xfrm>
          <a:off x="4124960" y="1042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143510</xdr:rowOff>
    </xdr:from>
    <xdr:to>
      <xdr:col>20</xdr:col>
      <xdr:colOff>38100</xdr:colOff>
      <xdr:row>63</xdr:row>
      <xdr:rowOff>73660</xdr:rowOff>
    </xdr:to>
    <xdr:sp macro="" textlink="">
      <xdr:nvSpPr>
        <xdr:cNvPr id="168" name="楕円 167"/>
        <xdr:cNvSpPr/>
      </xdr:nvSpPr>
      <xdr:spPr>
        <a:xfrm>
          <a:off x="3312160" y="105371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102870</xdr:rowOff>
    </xdr:from>
    <xdr:to>
      <xdr:col>24</xdr:col>
      <xdr:colOff>63500</xdr:colOff>
      <xdr:row>63</xdr:row>
      <xdr:rowOff>22860</xdr:rowOff>
    </xdr:to>
    <xdr:cxnSp macro="">
      <xdr:nvCxnSpPr>
        <xdr:cNvPr id="169" name="直線コネクタ 168"/>
        <xdr:cNvCxnSpPr/>
      </xdr:nvCxnSpPr>
      <xdr:spPr>
        <a:xfrm flipV="1">
          <a:off x="3355340" y="10496550"/>
          <a:ext cx="73152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69215</xdr:rowOff>
    </xdr:from>
    <xdr:to>
      <xdr:col>15</xdr:col>
      <xdr:colOff>101600</xdr:colOff>
      <xdr:row>63</xdr:row>
      <xdr:rowOff>170815</xdr:rowOff>
    </xdr:to>
    <xdr:sp macro="" textlink="">
      <xdr:nvSpPr>
        <xdr:cNvPr id="170" name="楕円 169"/>
        <xdr:cNvSpPr/>
      </xdr:nvSpPr>
      <xdr:spPr>
        <a:xfrm>
          <a:off x="2514600" y="1063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22860</xdr:rowOff>
    </xdr:from>
    <xdr:to>
      <xdr:col>19</xdr:col>
      <xdr:colOff>177800</xdr:colOff>
      <xdr:row>63</xdr:row>
      <xdr:rowOff>120015</xdr:rowOff>
    </xdr:to>
    <xdr:cxnSp macro="">
      <xdr:nvCxnSpPr>
        <xdr:cNvPr id="171" name="直線コネクタ 170"/>
        <xdr:cNvCxnSpPr/>
      </xdr:nvCxnSpPr>
      <xdr:spPr>
        <a:xfrm flipV="1">
          <a:off x="2565400" y="10584180"/>
          <a:ext cx="78994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44467</xdr:rowOff>
    </xdr:from>
    <xdr:ext cx="405111" cy="259045"/>
    <xdr:sp macro="" textlink="">
      <xdr:nvSpPr>
        <xdr:cNvPr id="172" name="n_1aveValue【橋りょう・トンネル】&#10;有形固定資産減価償却率"/>
        <xdr:cNvSpPr txBox="1"/>
      </xdr:nvSpPr>
      <xdr:spPr>
        <a:xfrm>
          <a:off x="3170564" y="993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78757</xdr:rowOff>
    </xdr:from>
    <xdr:ext cx="405111" cy="259045"/>
    <xdr:sp macro="" textlink="">
      <xdr:nvSpPr>
        <xdr:cNvPr id="173" name="n_2aveValue【橋りょう・トンネル】&#10;有形固定資産減価償却率"/>
        <xdr:cNvSpPr txBox="1"/>
      </xdr:nvSpPr>
      <xdr:spPr>
        <a:xfrm>
          <a:off x="2385704" y="996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64787</xdr:rowOff>
    </xdr:from>
    <xdr:ext cx="405111" cy="259045"/>
    <xdr:sp macro="" textlink="">
      <xdr:nvSpPr>
        <xdr:cNvPr id="174" name="n_1mainValue【橋りょう・トンネル】&#10;有形固定資産減価償却率"/>
        <xdr:cNvSpPr txBox="1"/>
      </xdr:nvSpPr>
      <xdr:spPr>
        <a:xfrm>
          <a:off x="3170564" y="1062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161942</xdr:rowOff>
    </xdr:from>
    <xdr:ext cx="405111" cy="259045"/>
    <xdr:sp macro="" textlink="">
      <xdr:nvSpPr>
        <xdr:cNvPr id="175" name="n_2mainValue【橋りょう・トンネル】&#10;有形固定資産減価償却率"/>
        <xdr:cNvSpPr txBox="1"/>
      </xdr:nvSpPr>
      <xdr:spPr>
        <a:xfrm>
          <a:off x="2385704" y="10723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6" name="正方形/長方形 175"/>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7" name="正方形/長方形 176"/>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8" name="正方形/長方形 177"/>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9" name="正方形/長方形 178"/>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0" name="正方形/長方形 179"/>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1" name="正方形/長方形 180"/>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2" name="正方形/長方形 181"/>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3" name="正方形/長方形 182"/>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4" name="テキスト ボックス 183"/>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5" name="直線コネクタ 184"/>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86" name="直線コネクタ 185"/>
        <xdr:cNvCxnSpPr/>
      </xdr:nvCxnSpPr>
      <xdr:spPr>
        <a:xfrm>
          <a:off x="5826760" y="1085958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87" name="テキスト ボックス 186"/>
        <xdr:cNvSpPr txBox="1"/>
      </xdr:nvSpPr>
      <xdr:spPr>
        <a:xfrm>
          <a:off x="5600834" y="1072117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88" name="直線コネクタ 187"/>
        <xdr:cNvCxnSpPr/>
      </xdr:nvCxnSpPr>
      <xdr:spPr>
        <a:xfrm>
          <a:off x="5826760" y="1054063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189" name="テキスト ボックス 188"/>
        <xdr:cNvSpPr txBox="1"/>
      </xdr:nvSpPr>
      <xdr:spPr>
        <a:xfrm>
          <a:off x="5299921" y="1039841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0" name="直線コネクタ 189"/>
        <xdr:cNvCxnSpPr/>
      </xdr:nvCxnSpPr>
      <xdr:spPr>
        <a:xfrm>
          <a:off x="5826760" y="102216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191" name="テキスト ボックス 190"/>
        <xdr:cNvSpPr txBox="1"/>
      </xdr:nvSpPr>
      <xdr:spPr>
        <a:xfrm>
          <a:off x="5299921" y="100794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2" name="直線コネクタ 191"/>
        <xdr:cNvCxnSpPr/>
      </xdr:nvCxnSpPr>
      <xdr:spPr>
        <a:xfrm>
          <a:off x="5826760" y="989892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193" name="テキスト ボックス 192"/>
        <xdr:cNvSpPr txBox="1"/>
      </xdr:nvSpPr>
      <xdr:spPr>
        <a:xfrm>
          <a:off x="5299921" y="976051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4" name="直線コネクタ 193"/>
        <xdr:cNvCxnSpPr/>
      </xdr:nvCxnSpPr>
      <xdr:spPr>
        <a:xfrm>
          <a:off x="5826760" y="957997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95" name="テキスト ボックス 194"/>
        <xdr:cNvSpPr txBox="1"/>
      </xdr:nvSpPr>
      <xdr:spPr>
        <a:xfrm>
          <a:off x="5209768" y="944156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6" name="直線コネクタ 195"/>
        <xdr:cNvCxnSpPr/>
      </xdr:nvCxnSpPr>
      <xdr:spPr>
        <a:xfrm>
          <a:off x="5826760" y="926102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197" name="テキスト ボックス 196"/>
        <xdr:cNvSpPr txBox="1"/>
      </xdr:nvSpPr>
      <xdr:spPr>
        <a:xfrm>
          <a:off x="5209768" y="912260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8" name="直線コネクタ 197"/>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9" name="テキスト ボックス 198"/>
        <xdr:cNvSpPr txBox="1"/>
      </xdr:nvSpPr>
      <xdr:spPr>
        <a:xfrm>
          <a:off x="5209768"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0" name="【橋りょう・トンネル】&#10;一人当たり有形固定資産（償却資産）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147153</xdr:rowOff>
    </xdr:from>
    <xdr:to>
      <xdr:col>54</xdr:col>
      <xdr:colOff>189865</xdr:colOff>
      <xdr:row>64</xdr:row>
      <xdr:rowOff>57877</xdr:rowOff>
    </xdr:to>
    <xdr:cxnSp macro="">
      <xdr:nvCxnSpPr>
        <xdr:cNvPr id="201" name="直線コネクタ 200"/>
        <xdr:cNvCxnSpPr/>
      </xdr:nvCxnSpPr>
      <xdr:spPr>
        <a:xfrm flipV="1">
          <a:off x="9219565" y="9367353"/>
          <a:ext cx="0" cy="1419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61704</xdr:rowOff>
    </xdr:from>
    <xdr:ext cx="534377" cy="259045"/>
    <xdr:sp macro="" textlink="">
      <xdr:nvSpPr>
        <xdr:cNvPr id="202" name="【橋りょう・トンネル】&#10;一人当たり有形固定資産（償却資産）額最小値テキスト"/>
        <xdr:cNvSpPr txBox="1"/>
      </xdr:nvSpPr>
      <xdr:spPr>
        <a:xfrm>
          <a:off x="9258300" y="10790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57877</xdr:rowOff>
    </xdr:from>
    <xdr:to>
      <xdr:col>55</xdr:col>
      <xdr:colOff>88900</xdr:colOff>
      <xdr:row>64</xdr:row>
      <xdr:rowOff>57877</xdr:rowOff>
    </xdr:to>
    <xdr:cxnSp macro="">
      <xdr:nvCxnSpPr>
        <xdr:cNvPr id="203" name="直線コネクタ 202"/>
        <xdr:cNvCxnSpPr/>
      </xdr:nvCxnSpPr>
      <xdr:spPr>
        <a:xfrm>
          <a:off x="9154160" y="1078683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93830</xdr:rowOff>
    </xdr:from>
    <xdr:ext cx="690189" cy="259045"/>
    <xdr:sp macro="" textlink="">
      <xdr:nvSpPr>
        <xdr:cNvPr id="204" name="【橋りょう・トンネル】&#10;一人当たり有形固定資産（償却資産）額最大値テキスト"/>
        <xdr:cNvSpPr txBox="1"/>
      </xdr:nvSpPr>
      <xdr:spPr>
        <a:xfrm>
          <a:off x="9258300" y="91463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1,402,320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147153</xdr:rowOff>
    </xdr:from>
    <xdr:to>
      <xdr:col>55</xdr:col>
      <xdr:colOff>88900</xdr:colOff>
      <xdr:row>55</xdr:row>
      <xdr:rowOff>147153</xdr:rowOff>
    </xdr:to>
    <xdr:cxnSp macro="">
      <xdr:nvCxnSpPr>
        <xdr:cNvPr id="205" name="直線コネクタ 204"/>
        <xdr:cNvCxnSpPr/>
      </xdr:nvCxnSpPr>
      <xdr:spPr>
        <a:xfrm>
          <a:off x="9154160" y="936735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28181</xdr:rowOff>
    </xdr:from>
    <xdr:ext cx="599010" cy="259045"/>
    <xdr:sp macro="" textlink="">
      <xdr:nvSpPr>
        <xdr:cNvPr id="206" name="【橋りょう・トンネル】&#10;一人当たり有形固定資産（償却資産）額平均値テキスト"/>
        <xdr:cNvSpPr txBox="1"/>
      </xdr:nvSpPr>
      <xdr:spPr>
        <a:xfrm>
          <a:off x="9258300" y="102542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49754</xdr:rowOff>
    </xdr:from>
    <xdr:to>
      <xdr:col>55</xdr:col>
      <xdr:colOff>50800</xdr:colOff>
      <xdr:row>61</xdr:row>
      <xdr:rowOff>151354</xdr:rowOff>
    </xdr:to>
    <xdr:sp macro="" textlink="">
      <xdr:nvSpPr>
        <xdr:cNvPr id="207" name="フローチャート: 判断 206"/>
        <xdr:cNvSpPr/>
      </xdr:nvSpPr>
      <xdr:spPr>
        <a:xfrm>
          <a:off x="9192260" y="1027579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300</xdr:rowOff>
    </xdr:from>
    <xdr:to>
      <xdr:col>50</xdr:col>
      <xdr:colOff>165100</xdr:colOff>
      <xdr:row>62</xdr:row>
      <xdr:rowOff>101900</xdr:rowOff>
    </xdr:to>
    <xdr:sp macro="" textlink="">
      <xdr:nvSpPr>
        <xdr:cNvPr id="208" name="フローチャート: 判断 207"/>
        <xdr:cNvSpPr/>
      </xdr:nvSpPr>
      <xdr:spPr>
        <a:xfrm>
          <a:off x="8445500" y="1039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142680</xdr:rowOff>
    </xdr:from>
    <xdr:to>
      <xdr:col>46</xdr:col>
      <xdr:colOff>38100</xdr:colOff>
      <xdr:row>62</xdr:row>
      <xdr:rowOff>72830</xdr:rowOff>
    </xdr:to>
    <xdr:sp macro="" textlink="">
      <xdr:nvSpPr>
        <xdr:cNvPr id="209" name="フローチャート: 判断 208"/>
        <xdr:cNvSpPr/>
      </xdr:nvSpPr>
      <xdr:spPr>
        <a:xfrm>
          <a:off x="7670800" y="103687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0" name="テキスト ボックス 209"/>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1" name="テキスト ボックス 210"/>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2" name="テキスト ボックス 211"/>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3" name="テキスト ボックス 212"/>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4" name="テキスト ボックス 213"/>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20666</xdr:rowOff>
    </xdr:from>
    <xdr:to>
      <xdr:col>55</xdr:col>
      <xdr:colOff>50800</xdr:colOff>
      <xdr:row>61</xdr:row>
      <xdr:rowOff>122266</xdr:rowOff>
    </xdr:to>
    <xdr:sp macro="" textlink="">
      <xdr:nvSpPr>
        <xdr:cNvPr id="215" name="楕円 214"/>
        <xdr:cNvSpPr/>
      </xdr:nvSpPr>
      <xdr:spPr>
        <a:xfrm>
          <a:off x="9192260" y="1024670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43543</xdr:rowOff>
    </xdr:from>
    <xdr:ext cx="599010" cy="259045"/>
    <xdr:sp macro="" textlink="">
      <xdr:nvSpPr>
        <xdr:cNvPr id="216" name="【橋りょう・トンネル】&#10;一人当たり有形固定資産（償却資産）額該当値テキスト"/>
        <xdr:cNvSpPr txBox="1"/>
      </xdr:nvSpPr>
      <xdr:spPr>
        <a:xfrm>
          <a:off x="9258300" y="10101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26243</xdr:rowOff>
    </xdr:from>
    <xdr:to>
      <xdr:col>50</xdr:col>
      <xdr:colOff>165100</xdr:colOff>
      <xdr:row>61</xdr:row>
      <xdr:rowOff>127843</xdr:rowOff>
    </xdr:to>
    <xdr:sp macro="" textlink="">
      <xdr:nvSpPr>
        <xdr:cNvPr id="217" name="楕円 216"/>
        <xdr:cNvSpPr/>
      </xdr:nvSpPr>
      <xdr:spPr>
        <a:xfrm>
          <a:off x="8445500" y="1025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71466</xdr:rowOff>
    </xdr:from>
    <xdr:to>
      <xdr:col>55</xdr:col>
      <xdr:colOff>0</xdr:colOff>
      <xdr:row>61</xdr:row>
      <xdr:rowOff>77043</xdr:rowOff>
    </xdr:to>
    <xdr:cxnSp macro="">
      <xdr:nvCxnSpPr>
        <xdr:cNvPr id="218" name="直線コネクタ 217"/>
        <xdr:cNvCxnSpPr/>
      </xdr:nvCxnSpPr>
      <xdr:spPr>
        <a:xfrm flipV="1">
          <a:off x="8496300" y="10297506"/>
          <a:ext cx="723900" cy="5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29260</xdr:rowOff>
    </xdr:from>
    <xdr:to>
      <xdr:col>46</xdr:col>
      <xdr:colOff>38100</xdr:colOff>
      <xdr:row>61</xdr:row>
      <xdr:rowOff>130860</xdr:rowOff>
    </xdr:to>
    <xdr:sp macro="" textlink="">
      <xdr:nvSpPr>
        <xdr:cNvPr id="219" name="楕円 218"/>
        <xdr:cNvSpPr/>
      </xdr:nvSpPr>
      <xdr:spPr>
        <a:xfrm>
          <a:off x="7670800" y="102553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77043</xdr:rowOff>
    </xdr:from>
    <xdr:to>
      <xdr:col>50</xdr:col>
      <xdr:colOff>114300</xdr:colOff>
      <xdr:row>61</xdr:row>
      <xdr:rowOff>80060</xdr:rowOff>
    </xdr:to>
    <xdr:cxnSp macro="">
      <xdr:nvCxnSpPr>
        <xdr:cNvPr id="220" name="直線コネクタ 219"/>
        <xdr:cNvCxnSpPr/>
      </xdr:nvCxnSpPr>
      <xdr:spPr>
        <a:xfrm flipV="1">
          <a:off x="7713980" y="10303083"/>
          <a:ext cx="782320" cy="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93027</xdr:rowOff>
    </xdr:from>
    <xdr:ext cx="599010" cy="259045"/>
    <xdr:sp macro="" textlink="">
      <xdr:nvSpPr>
        <xdr:cNvPr id="221" name="n_1aveValue【橋りょう・トンネル】&#10;一人当たり有形固定資産（償却資産）額"/>
        <xdr:cNvSpPr txBox="1"/>
      </xdr:nvSpPr>
      <xdr:spPr>
        <a:xfrm>
          <a:off x="8214575" y="10486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63957</xdr:rowOff>
    </xdr:from>
    <xdr:ext cx="599010" cy="259045"/>
    <xdr:sp macro="" textlink="">
      <xdr:nvSpPr>
        <xdr:cNvPr id="222" name="n_2aveValue【橋りょう・トンネル】&#10;一人当たり有形固定資産（償却資産）額"/>
        <xdr:cNvSpPr txBox="1"/>
      </xdr:nvSpPr>
      <xdr:spPr>
        <a:xfrm>
          <a:off x="7444955" y="10457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144370</xdr:rowOff>
    </xdr:from>
    <xdr:ext cx="599010" cy="259045"/>
    <xdr:sp macro="" textlink="">
      <xdr:nvSpPr>
        <xdr:cNvPr id="223" name="n_1mainValue【橋りょう・トンネル】&#10;一人当たり有形固定資産（償却資産）額"/>
        <xdr:cNvSpPr txBox="1"/>
      </xdr:nvSpPr>
      <xdr:spPr>
        <a:xfrm>
          <a:off x="8214575" y="10035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147387</xdr:rowOff>
    </xdr:from>
    <xdr:ext cx="599010" cy="259045"/>
    <xdr:sp macro="" textlink="">
      <xdr:nvSpPr>
        <xdr:cNvPr id="224" name="n_2mainValue【橋りょう・トンネル】&#10;一人当たり有形固定資産（償却資産）額"/>
        <xdr:cNvSpPr txBox="1"/>
      </xdr:nvSpPr>
      <xdr:spPr>
        <a:xfrm>
          <a:off x="7444955" y="10038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5" name="正方形/長方形 224"/>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6" name="正方形/長方形 225"/>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7" name="正方形/長方形 226"/>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8" name="正方形/長方形 227"/>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9" name="正方形/長方形 228"/>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0" name="正方形/長方形 229"/>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1" name="正方形/長方形 230"/>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2" name="正方形/長方形 231"/>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3" name="テキスト ボックス 232"/>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4" name="直線コネクタ 233"/>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5" name="テキスト ボックス 234"/>
        <xdr:cNvSpPr txBox="1"/>
      </xdr:nvSpPr>
      <xdr:spPr>
        <a:xfrm>
          <a:off x="33608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36" name="直線コネクタ 235"/>
        <xdr:cNvCxnSpPr/>
      </xdr:nvCxnSpPr>
      <xdr:spPr>
        <a:xfrm>
          <a:off x="67056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37" name="テキスト ボックス 236"/>
        <xdr:cNvSpPr txBox="1"/>
      </xdr:nvSpPr>
      <xdr:spPr>
        <a:xfrm>
          <a:off x="336081" y="14316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38" name="直線コネクタ 237"/>
        <xdr:cNvCxnSpPr/>
      </xdr:nvCxnSpPr>
      <xdr:spPr>
        <a:xfrm>
          <a:off x="67056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39" name="テキスト ボックス 238"/>
        <xdr:cNvSpPr txBox="1"/>
      </xdr:nvSpPr>
      <xdr:spPr>
        <a:xfrm>
          <a:off x="336081" y="138709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40" name="直線コネクタ 239"/>
        <xdr:cNvCxnSpPr/>
      </xdr:nvCxnSpPr>
      <xdr:spPr>
        <a:xfrm>
          <a:off x="67056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41" name="テキスト ボックス 240"/>
        <xdr:cNvSpPr txBox="1"/>
      </xdr:nvSpPr>
      <xdr:spPr>
        <a:xfrm>
          <a:off x="336081" y="1342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42" name="直線コネクタ 241"/>
        <xdr:cNvCxnSpPr/>
      </xdr:nvCxnSpPr>
      <xdr:spPr>
        <a:xfrm>
          <a:off x="67056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43" name="テキスト ボックス 242"/>
        <xdr:cNvSpPr txBox="1"/>
      </xdr:nvSpPr>
      <xdr:spPr>
        <a:xfrm>
          <a:off x="27196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4" name="直線コネクタ 243"/>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5" name="テキスト ボックス 244"/>
        <xdr:cNvSpPr txBox="1"/>
      </xdr:nvSpPr>
      <xdr:spPr>
        <a:xfrm>
          <a:off x="27196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6" name="【公営住宅】&#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85</xdr:row>
      <xdr:rowOff>65532</xdr:rowOff>
    </xdr:to>
    <xdr:cxnSp macro="">
      <xdr:nvCxnSpPr>
        <xdr:cNvPr id="247" name="直線コネクタ 246"/>
        <xdr:cNvCxnSpPr/>
      </xdr:nvCxnSpPr>
      <xdr:spPr>
        <a:xfrm flipV="1">
          <a:off x="4086225" y="13114020"/>
          <a:ext cx="0" cy="1200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69359</xdr:rowOff>
    </xdr:from>
    <xdr:ext cx="405111" cy="259045"/>
    <xdr:sp macro="" textlink="">
      <xdr:nvSpPr>
        <xdr:cNvPr id="248" name="【公営住宅】&#10;有形固定資産減価償却率最小値テキスト"/>
        <xdr:cNvSpPr txBox="1"/>
      </xdr:nvSpPr>
      <xdr:spPr>
        <a:xfrm>
          <a:off x="4124960" y="14318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65532</xdr:rowOff>
    </xdr:from>
    <xdr:to>
      <xdr:col>24</xdr:col>
      <xdr:colOff>152400</xdr:colOff>
      <xdr:row>85</xdr:row>
      <xdr:rowOff>65532</xdr:rowOff>
    </xdr:to>
    <xdr:cxnSp macro="">
      <xdr:nvCxnSpPr>
        <xdr:cNvPr id="249" name="直線コネクタ 248"/>
        <xdr:cNvCxnSpPr/>
      </xdr:nvCxnSpPr>
      <xdr:spPr>
        <a:xfrm>
          <a:off x="4020820" y="1431493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50" name="【公営住宅】&#10;有形固定資産減価償却率最大値テキスト"/>
        <xdr:cNvSpPr txBox="1"/>
      </xdr:nvSpPr>
      <xdr:spPr>
        <a:xfrm>
          <a:off x="4124960" y="12896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51" name="直線コネクタ 250"/>
        <xdr:cNvCxnSpPr/>
      </xdr:nvCxnSpPr>
      <xdr:spPr>
        <a:xfrm>
          <a:off x="4020820" y="131140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89171</xdr:rowOff>
    </xdr:from>
    <xdr:ext cx="405111" cy="259045"/>
    <xdr:sp macro="" textlink="">
      <xdr:nvSpPr>
        <xdr:cNvPr id="252" name="【公営住宅】&#10;有形固定資産減価償却率平均値テキスト"/>
        <xdr:cNvSpPr txBox="1"/>
      </xdr:nvSpPr>
      <xdr:spPr>
        <a:xfrm>
          <a:off x="4124960" y="138356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110744</xdr:rowOff>
    </xdr:from>
    <xdr:to>
      <xdr:col>24</xdr:col>
      <xdr:colOff>114300</xdr:colOff>
      <xdr:row>83</xdr:row>
      <xdr:rowOff>40894</xdr:rowOff>
    </xdr:to>
    <xdr:sp macro="" textlink="">
      <xdr:nvSpPr>
        <xdr:cNvPr id="253" name="フローチャート: 判断 252"/>
        <xdr:cNvSpPr/>
      </xdr:nvSpPr>
      <xdr:spPr>
        <a:xfrm>
          <a:off x="4036060" y="1385722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42163</xdr:rowOff>
    </xdr:from>
    <xdr:to>
      <xdr:col>20</xdr:col>
      <xdr:colOff>38100</xdr:colOff>
      <xdr:row>82</xdr:row>
      <xdr:rowOff>143763</xdr:rowOff>
    </xdr:to>
    <xdr:sp macro="" textlink="">
      <xdr:nvSpPr>
        <xdr:cNvPr id="254" name="フローチャート: 判断 253"/>
        <xdr:cNvSpPr/>
      </xdr:nvSpPr>
      <xdr:spPr>
        <a:xfrm>
          <a:off x="3312160" y="1378864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19304</xdr:rowOff>
    </xdr:from>
    <xdr:to>
      <xdr:col>15</xdr:col>
      <xdr:colOff>101600</xdr:colOff>
      <xdr:row>82</xdr:row>
      <xdr:rowOff>120904</xdr:rowOff>
    </xdr:to>
    <xdr:sp macro="" textlink="">
      <xdr:nvSpPr>
        <xdr:cNvPr id="255" name="フローチャート: 判断 254"/>
        <xdr:cNvSpPr/>
      </xdr:nvSpPr>
      <xdr:spPr>
        <a:xfrm>
          <a:off x="2514600" y="137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6" name="テキスト ボックス 255"/>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7" name="テキスト ボックス 256"/>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8" name="テキスト ボックス 257"/>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9" name="テキスト ボックス 258"/>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0" name="テキスト ボックス 259"/>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165608</xdr:rowOff>
    </xdr:from>
    <xdr:to>
      <xdr:col>24</xdr:col>
      <xdr:colOff>114300</xdr:colOff>
      <xdr:row>81</xdr:row>
      <xdr:rowOff>95758</xdr:rowOff>
    </xdr:to>
    <xdr:sp macro="" textlink="">
      <xdr:nvSpPr>
        <xdr:cNvPr id="261" name="楕円 260"/>
        <xdr:cNvSpPr/>
      </xdr:nvSpPr>
      <xdr:spPr>
        <a:xfrm>
          <a:off x="4036060" y="1357680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17035</xdr:rowOff>
    </xdr:from>
    <xdr:ext cx="405111" cy="259045"/>
    <xdr:sp macro="" textlink="">
      <xdr:nvSpPr>
        <xdr:cNvPr id="262" name="【公営住宅】&#10;有形固定資産減価償却率該当値テキスト"/>
        <xdr:cNvSpPr txBox="1"/>
      </xdr:nvSpPr>
      <xdr:spPr>
        <a:xfrm>
          <a:off x="4124960" y="13428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158750</xdr:rowOff>
    </xdr:from>
    <xdr:to>
      <xdr:col>20</xdr:col>
      <xdr:colOff>38100</xdr:colOff>
      <xdr:row>81</xdr:row>
      <xdr:rowOff>88900</xdr:rowOff>
    </xdr:to>
    <xdr:sp macro="" textlink="">
      <xdr:nvSpPr>
        <xdr:cNvPr id="263" name="楕円 262"/>
        <xdr:cNvSpPr/>
      </xdr:nvSpPr>
      <xdr:spPr>
        <a:xfrm>
          <a:off x="3312160" y="135699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38100</xdr:rowOff>
    </xdr:from>
    <xdr:to>
      <xdr:col>24</xdr:col>
      <xdr:colOff>63500</xdr:colOff>
      <xdr:row>81</xdr:row>
      <xdr:rowOff>44958</xdr:rowOff>
    </xdr:to>
    <xdr:cxnSp macro="">
      <xdr:nvCxnSpPr>
        <xdr:cNvPr id="264" name="直線コネクタ 263"/>
        <xdr:cNvCxnSpPr/>
      </xdr:nvCxnSpPr>
      <xdr:spPr>
        <a:xfrm>
          <a:off x="3355340" y="13616940"/>
          <a:ext cx="73152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12446</xdr:rowOff>
    </xdr:from>
    <xdr:to>
      <xdr:col>15</xdr:col>
      <xdr:colOff>101600</xdr:colOff>
      <xdr:row>81</xdr:row>
      <xdr:rowOff>114046</xdr:rowOff>
    </xdr:to>
    <xdr:sp macro="" textlink="">
      <xdr:nvSpPr>
        <xdr:cNvPr id="265" name="楕円 264"/>
        <xdr:cNvSpPr/>
      </xdr:nvSpPr>
      <xdr:spPr>
        <a:xfrm>
          <a:off x="2514600" y="1359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38100</xdr:rowOff>
    </xdr:from>
    <xdr:to>
      <xdr:col>19</xdr:col>
      <xdr:colOff>177800</xdr:colOff>
      <xdr:row>81</xdr:row>
      <xdr:rowOff>63246</xdr:rowOff>
    </xdr:to>
    <xdr:cxnSp macro="">
      <xdr:nvCxnSpPr>
        <xdr:cNvPr id="266" name="直線コネクタ 265"/>
        <xdr:cNvCxnSpPr/>
      </xdr:nvCxnSpPr>
      <xdr:spPr>
        <a:xfrm flipV="1">
          <a:off x="2565400" y="13616940"/>
          <a:ext cx="78994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134890</xdr:rowOff>
    </xdr:from>
    <xdr:ext cx="405111" cy="259045"/>
    <xdr:sp macro="" textlink="">
      <xdr:nvSpPr>
        <xdr:cNvPr id="267" name="n_1aveValue【公営住宅】&#10;有形固定資産減価償却率"/>
        <xdr:cNvSpPr txBox="1"/>
      </xdr:nvSpPr>
      <xdr:spPr>
        <a:xfrm>
          <a:off x="3170564" y="13881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112031</xdr:rowOff>
    </xdr:from>
    <xdr:ext cx="405111" cy="259045"/>
    <xdr:sp macro="" textlink="">
      <xdr:nvSpPr>
        <xdr:cNvPr id="268" name="n_2aveValue【公営住宅】&#10;有形固定資産減価償却率"/>
        <xdr:cNvSpPr txBox="1"/>
      </xdr:nvSpPr>
      <xdr:spPr>
        <a:xfrm>
          <a:off x="2385704" y="13858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105427</xdr:rowOff>
    </xdr:from>
    <xdr:ext cx="405111" cy="259045"/>
    <xdr:sp macro="" textlink="">
      <xdr:nvSpPr>
        <xdr:cNvPr id="269" name="n_1mainValue【公営住宅】&#10;有形固定資産減価償却率"/>
        <xdr:cNvSpPr txBox="1"/>
      </xdr:nvSpPr>
      <xdr:spPr>
        <a:xfrm>
          <a:off x="3170564" y="1334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130573</xdr:rowOff>
    </xdr:from>
    <xdr:ext cx="405111" cy="259045"/>
    <xdr:sp macro="" textlink="">
      <xdr:nvSpPr>
        <xdr:cNvPr id="270" name="n_2mainValue【公営住宅】&#10;有形固定資産減価償却率"/>
        <xdr:cNvSpPr txBox="1"/>
      </xdr:nvSpPr>
      <xdr:spPr>
        <a:xfrm>
          <a:off x="2385704" y="13374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1" name="正方形/長方形 270"/>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2" name="正方形/長方形 271"/>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3" name="正方形/長方形 272"/>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4" name="正方形/長方形 273"/>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5" name="正方形/長方形 274"/>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6" name="正方形/長方形 275"/>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7" name="正方形/長方形 276"/>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8" name="正方形/長方形 277"/>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9" name="テキスト ボックス 278"/>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0" name="直線コネクタ 279"/>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1" name="直線コネクタ 280"/>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2" name="テキスト ボックス 281"/>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3" name="直線コネクタ 282"/>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4" name="テキスト ボックス 283"/>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5" name="直線コネクタ 284"/>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6" name="テキスト ボックス 285"/>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7" name="直線コネクタ 286"/>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8" name="テキスト ボックス 287"/>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9" name="直線コネクタ 288"/>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0" name="テキスト ボックス 289"/>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1" name="直線コネクタ 290"/>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2" name="テキスト ボックス 291"/>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3" name="【公営住宅】&#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118872</xdr:rowOff>
    </xdr:from>
    <xdr:to>
      <xdr:col>54</xdr:col>
      <xdr:colOff>189865</xdr:colOff>
      <xdr:row>86</xdr:row>
      <xdr:rowOff>76963</xdr:rowOff>
    </xdr:to>
    <xdr:cxnSp macro="">
      <xdr:nvCxnSpPr>
        <xdr:cNvPr id="294" name="直線コネクタ 293"/>
        <xdr:cNvCxnSpPr/>
      </xdr:nvCxnSpPr>
      <xdr:spPr>
        <a:xfrm flipV="1">
          <a:off x="9219565" y="13027152"/>
          <a:ext cx="0" cy="1466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80790</xdr:rowOff>
    </xdr:from>
    <xdr:ext cx="469744" cy="259045"/>
    <xdr:sp macro="" textlink="">
      <xdr:nvSpPr>
        <xdr:cNvPr id="295" name="【公営住宅】&#10;一人当たり面積最小値テキスト"/>
        <xdr:cNvSpPr txBox="1"/>
      </xdr:nvSpPr>
      <xdr:spPr>
        <a:xfrm>
          <a:off x="9258300" y="14497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76963</xdr:rowOff>
    </xdr:from>
    <xdr:to>
      <xdr:col>55</xdr:col>
      <xdr:colOff>88900</xdr:colOff>
      <xdr:row>86</xdr:row>
      <xdr:rowOff>76963</xdr:rowOff>
    </xdr:to>
    <xdr:cxnSp macro="">
      <xdr:nvCxnSpPr>
        <xdr:cNvPr id="296" name="直線コネクタ 295"/>
        <xdr:cNvCxnSpPr/>
      </xdr:nvCxnSpPr>
      <xdr:spPr>
        <a:xfrm>
          <a:off x="9154160" y="1449400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65549</xdr:rowOff>
    </xdr:from>
    <xdr:ext cx="469744" cy="259045"/>
    <xdr:sp macro="" textlink="">
      <xdr:nvSpPr>
        <xdr:cNvPr id="297" name="【公営住宅】&#10;一人当たり面積最大値テキスト"/>
        <xdr:cNvSpPr txBox="1"/>
      </xdr:nvSpPr>
      <xdr:spPr>
        <a:xfrm>
          <a:off x="9258300" y="12806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118872</xdr:rowOff>
    </xdr:from>
    <xdr:to>
      <xdr:col>55</xdr:col>
      <xdr:colOff>88900</xdr:colOff>
      <xdr:row>77</xdr:row>
      <xdr:rowOff>118872</xdr:rowOff>
    </xdr:to>
    <xdr:cxnSp macro="">
      <xdr:nvCxnSpPr>
        <xdr:cNvPr id="298" name="直線コネクタ 297"/>
        <xdr:cNvCxnSpPr/>
      </xdr:nvCxnSpPr>
      <xdr:spPr>
        <a:xfrm>
          <a:off x="9154160" y="130271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79</xdr:row>
      <xdr:rowOff>93742</xdr:rowOff>
    </xdr:from>
    <xdr:ext cx="469744" cy="259045"/>
    <xdr:sp macro="" textlink="">
      <xdr:nvSpPr>
        <xdr:cNvPr id="299" name="【公営住宅】&#10;一人当たり面積平均値テキスト"/>
        <xdr:cNvSpPr txBox="1"/>
      </xdr:nvSpPr>
      <xdr:spPr>
        <a:xfrm>
          <a:off x="9258300" y="133373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115315</xdr:rowOff>
    </xdr:from>
    <xdr:to>
      <xdr:col>55</xdr:col>
      <xdr:colOff>50800</xdr:colOff>
      <xdr:row>80</xdr:row>
      <xdr:rowOff>45465</xdr:rowOff>
    </xdr:to>
    <xdr:sp macro="" textlink="">
      <xdr:nvSpPr>
        <xdr:cNvPr id="300" name="フローチャート: 判断 299"/>
        <xdr:cNvSpPr/>
      </xdr:nvSpPr>
      <xdr:spPr>
        <a:xfrm>
          <a:off x="9192260" y="1335887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79</xdr:row>
      <xdr:rowOff>158750</xdr:rowOff>
    </xdr:from>
    <xdr:to>
      <xdr:col>50</xdr:col>
      <xdr:colOff>165100</xdr:colOff>
      <xdr:row>80</xdr:row>
      <xdr:rowOff>88900</xdr:rowOff>
    </xdr:to>
    <xdr:sp macro="" textlink="">
      <xdr:nvSpPr>
        <xdr:cNvPr id="301" name="フローチャート: 判断 300"/>
        <xdr:cNvSpPr/>
      </xdr:nvSpPr>
      <xdr:spPr>
        <a:xfrm>
          <a:off x="8445500" y="134023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79</xdr:row>
      <xdr:rowOff>145035</xdr:rowOff>
    </xdr:from>
    <xdr:to>
      <xdr:col>46</xdr:col>
      <xdr:colOff>38100</xdr:colOff>
      <xdr:row>80</xdr:row>
      <xdr:rowOff>75185</xdr:rowOff>
    </xdr:to>
    <xdr:sp macro="" textlink="">
      <xdr:nvSpPr>
        <xdr:cNvPr id="302" name="フローチャート: 判断 301"/>
        <xdr:cNvSpPr/>
      </xdr:nvSpPr>
      <xdr:spPr>
        <a:xfrm>
          <a:off x="7670800" y="1338859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3" name="テキスト ボックス 302"/>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4" name="テキスト ボックス 303"/>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5" name="テキスト ボックス 304"/>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6" name="テキスト ボックス 305"/>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7" name="テキスト ボックス 306"/>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88646</xdr:rowOff>
    </xdr:from>
    <xdr:to>
      <xdr:col>55</xdr:col>
      <xdr:colOff>50800</xdr:colOff>
      <xdr:row>78</xdr:row>
      <xdr:rowOff>18796</xdr:rowOff>
    </xdr:to>
    <xdr:sp macro="" textlink="">
      <xdr:nvSpPr>
        <xdr:cNvPr id="308" name="楕円 307"/>
        <xdr:cNvSpPr/>
      </xdr:nvSpPr>
      <xdr:spPr>
        <a:xfrm>
          <a:off x="9192260" y="1299692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77</xdr:row>
      <xdr:rowOff>21099</xdr:rowOff>
    </xdr:from>
    <xdr:ext cx="469744" cy="259045"/>
    <xdr:sp macro="" textlink="">
      <xdr:nvSpPr>
        <xdr:cNvPr id="309" name="【公営住宅】&#10;一人当たり面積該当値テキスト"/>
        <xdr:cNvSpPr txBox="1"/>
      </xdr:nvSpPr>
      <xdr:spPr>
        <a:xfrm>
          <a:off x="9258300" y="12929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103887</xdr:rowOff>
    </xdr:from>
    <xdr:to>
      <xdr:col>50</xdr:col>
      <xdr:colOff>165100</xdr:colOff>
      <xdr:row>78</xdr:row>
      <xdr:rowOff>34037</xdr:rowOff>
    </xdr:to>
    <xdr:sp macro="" textlink="">
      <xdr:nvSpPr>
        <xdr:cNvPr id="310" name="楕円 309"/>
        <xdr:cNvSpPr/>
      </xdr:nvSpPr>
      <xdr:spPr>
        <a:xfrm>
          <a:off x="8445500" y="1301216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77</xdr:row>
      <xdr:rowOff>139446</xdr:rowOff>
    </xdr:from>
    <xdr:to>
      <xdr:col>55</xdr:col>
      <xdr:colOff>0</xdr:colOff>
      <xdr:row>77</xdr:row>
      <xdr:rowOff>154687</xdr:rowOff>
    </xdr:to>
    <xdr:cxnSp macro="">
      <xdr:nvCxnSpPr>
        <xdr:cNvPr id="311" name="直線コネクタ 310"/>
        <xdr:cNvCxnSpPr/>
      </xdr:nvCxnSpPr>
      <xdr:spPr>
        <a:xfrm flipV="1">
          <a:off x="8496300" y="13047726"/>
          <a:ext cx="7239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111506</xdr:rowOff>
    </xdr:from>
    <xdr:to>
      <xdr:col>46</xdr:col>
      <xdr:colOff>38100</xdr:colOff>
      <xdr:row>78</xdr:row>
      <xdr:rowOff>41656</xdr:rowOff>
    </xdr:to>
    <xdr:sp macro="" textlink="">
      <xdr:nvSpPr>
        <xdr:cNvPr id="312" name="楕円 311"/>
        <xdr:cNvSpPr/>
      </xdr:nvSpPr>
      <xdr:spPr>
        <a:xfrm>
          <a:off x="7670800" y="1301978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154687</xdr:rowOff>
    </xdr:from>
    <xdr:to>
      <xdr:col>50</xdr:col>
      <xdr:colOff>114300</xdr:colOff>
      <xdr:row>77</xdr:row>
      <xdr:rowOff>162306</xdr:rowOff>
    </xdr:to>
    <xdr:cxnSp macro="">
      <xdr:nvCxnSpPr>
        <xdr:cNvPr id="313" name="直線コネクタ 312"/>
        <xdr:cNvCxnSpPr/>
      </xdr:nvCxnSpPr>
      <xdr:spPr>
        <a:xfrm flipV="1">
          <a:off x="7713980" y="13062967"/>
          <a:ext cx="78232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80</xdr:row>
      <xdr:rowOff>80027</xdr:rowOff>
    </xdr:from>
    <xdr:ext cx="469744" cy="259045"/>
    <xdr:sp macro="" textlink="">
      <xdr:nvSpPr>
        <xdr:cNvPr id="314" name="n_1aveValue【公営住宅】&#10;一人当たり面積"/>
        <xdr:cNvSpPr txBox="1"/>
      </xdr:nvSpPr>
      <xdr:spPr>
        <a:xfrm>
          <a:off x="8271587" y="1349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66312</xdr:rowOff>
    </xdr:from>
    <xdr:ext cx="469744" cy="259045"/>
    <xdr:sp macro="" textlink="">
      <xdr:nvSpPr>
        <xdr:cNvPr id="315" name="n_2aveValue【公営住宅】&#10;一人当たり面積"/>
        <xdr:cNvSpPr txBox="1"/>
      </xdr:nvSpPr>
      <xdr:spPr>
        <a:xfrm>
          <a:off x="7509587" y="13477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76</xdr:row>
      <xdr:rowOff>50564</xdr:rowOff>
    </xdr:from>
    <xdr:ext cx="469744" cy="259045"/>
    <xdr:sp macro="" textlink="">
      <xdr:nvSpPr>
        <xdr:cNvPr id="316" name="n_1mainValue【公営住宅】&#10;一人当たり面積"/>
        <xdr:cNvSpPr txBox="1"/>
      </xdr:nvSpPr>
      <xdr:spPr>
        <a:xfrm>
          <a:off x="8271587" y="12791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76</xdr:row>
      <xdr:rowOff>58183</xdr:rowOff>
    </xdr:from>
    <xdr:ext cx="469744" cy="259045"/>
    <xdr:sp macro="" textlink="">
      <xdr:nvSpPr>
        <xdr:cNvPr id="317" name="n_2mainValue【公営住宅】&#10;一人当たり面積"/>
        <xdr:cNvSpPr txBox="1"/>
      </xdr:nvSpPr>
      <xdr:spPr>
        <a:xfrm>
          <a:off x="7509587" y="12798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8" name="正方形/長方形 317"/>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0</xdr:colOff>
      <xdr:row>94</xdr:row>
      <xdr:rowOff>165100</xdr:rowOff>
    </xdr:from>
    <xdr:to>
      <xdr:col>12</xdr:col>
      <xdr:colOff>0</xdr:colOff>
      <xdr:row>96</xdr:row>
      <xdr:rowOff>76200</xdr:rowOff>
    </xdr:to>
    <xdr:sp macro="" textlink="">
      <xdr:nvSpPr>
        <xdr:cNvPr id="319" name="正方形/長方形 318"/>
        <xdr:cNvSpPr/>
      </xdr:nvSpPr>
      <xdr:spPr>
        <a:xfrm>
          <a:off x="670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96</xdr:row>
      <xdr:rowOff>25400</xdr:rowOff>
    </xdr:from>
    <xdr:to>
      <xdr:col>12</xdr:col>
      <xdr:colOff>0</xdr:colOff>
      <xdr:row>97</xdr:row>
      <xdr:rowOff>107950</xdr:rowOff>
    </xdr:to>
    <xdr:sp macro="" textlink="">
      <xdr:nvSpPr>
        <xdr:cNvPr id="320" name="正方形/長方形 319"/>
        <xdr:cNvSpPr/>
      </xdr:nvSpPr>
      <xdr:spPr>
        <a:xfrm>
          <a:off x="670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94</xdr:row>
      <xdr:rowOff>165100</xdr:rowOff>
    </xdr:from>
    <xdr:to>
      <xdr:col>18</xdr:col>
      <xdr:colOff>127000</xdr:colOff>
      <xdr:row>96</xdr:row>
      <xdr:rowOff>76200</xdr:rowOff>
    </xdr:to>
    <xdr:sp macro="" textlink="">
      <xdr:nvSpPr>
        <xdr:cNvPr id="321" name="正方形/長方形 320"/>
        <xdr:cNvSpPr/>
      </xdr:nvSpPr>
      <xdr:spPr>
        <a:xfrm>
          <a:off x="1803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xdr:col>
      <xdr:colOff>127000</xdr:colOff>
      <xdr:row>96</xdr:row>
      <xdr:rowOff>25400</xdr:rowOff>
    </xdr:from>
    <xdr:to>
      <xdr:col>18</xdr:col>
      <xdr:colOff>127000</xdr:colOff>
      <xdr:row>97</xdr:row>
      <xdr:rowOff>107950</xdr:rowOff>
    </xdr:to>
    <xdr:sp macro="" textlink="">
      <xdr:nvSpPr>
        <xdr:cNvPr id="322" name="正方形/長方形 321"/>
        <xdr:cNvSpPr/>
      </xdr:nvSpPr>
      <xdr:spPr>
        <a:xfrm>
          <a:off x="1803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3" name="正方形/長方形 322"/>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4" name="正方形/長方形 323"/>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34</xdr:col>
      <xdr:colOff>127000</xdr:colOff>
      <xdr:row>94</xdr:row>
      <xdr:rowOff>165100</xdr:rowOff>
    </xdr:from>
    <xdr:to>
      <xdr:col>42</xdr:col>
      <xdr:colOff>127000</xdr:colOff>
      <xdr:row>96</xdr:row>
      <xdr:rowOff>76200</xdr:rowOff>
    </xdr:to>
    <xdr:sp macro="" textlink="">
      <xdr:nvSpPr>
        <xdr:cNvPr id="325" name="正方形/長方形 324"/>
        <xdr:cNvSpPr/>
      </xdr:nvSpPr>
      <xdr:spPr>
        <a:xfrm>
          <a:off x="58267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96</xdr:row>
      <xdr:rowOff>25400</xdr:rowOff>
    </xdr:from>
    <xdr:to>
      <xdr:col>42</xdr:col>
      <xdr:colOff>127000</xdr:colOff>
      <xdr:row>97</xdr:row>
      <xdr:rowOff>107950</xdr:rowOff>
    </xdr:to>
    <xdr:sp macro="" textlink="">
      <xdr:nvSpPr>
        <xdr:cNvPr id="326" name="正方形/長方形 325"/>
        <xdr:cNvSpPr/>
      </xdr:nvSpPr>
      <xdr:spPr>
        <a:xfrm>
          <a:off x="58267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94</xdr:row>
      <xdr:rowOff>165100</xdr:rowOff>
    </xdr:from>
    <xdr:to>
      <xdr:col>49</xdr:col>
      <xdr:colOff>63500</xdr:colOff>
      <xdr:row>96</xdr:row>
      <xdr:rowOff>76200</xdr:rowOff>
    </xdr:to>
    <xdr:sp macro="" textlink="">
      <xdr:nvSpPr>
        <xdr:cNvPr id="327" name="正方形/長方形 326"/>
        <xdr:cNvSpPr/>
      </xdr:nvSpPr>
      <xdr:spPr>
        <a:xfrm>
          <a:off x="69367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41</xdr:col>
      <xdr:colOff>63500</xdr:colOff>
      <xdr:row>96</xdr:row>
      <xdr:rowOff>25400</xdr:rowOff>
    </xdr:from>
    <xdr:to>
      <xdr:col>49</xdr:col>
      <xdr:colOff>63500</xdr:colOff>
      <xdr:row>97</xdr:row>
      <xdr:rowOff>107950</xdr:rowOff>
    </xdr:to>
    <xdr:sp macro="" textlink="">
      <xdr:nvSpPr>
        <xdr:cNvPr id="328" name="正方形/長方形 327"/>
        <xdr:cNvSpPr/>
      </xdr:nvSpPr>
      <xdr:spPr>
        <a:xfrm>
          <a:off x="69367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9" name="正方形/長方形 328"/>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0" name="正方形/長方形 329"/>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1" name="正方形/長方形 330"/>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2" name="正方形/長方形 331"/>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3" name="正方形/長方形 332"/>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4" name="正方形/長方形 333"/>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5" name="正方形/長方形 334"/>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6" name="正方形/長方形 335"/>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7" name="正方形/長方形 336"/>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8" name="テキスト ボックス 337"/>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9" name="直線コネクタ 338"/>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40" name="テキスト ボックス 339"/>
        <xdr:cNvSpPr txBox="1"/>
      </xdr:nvSpPr>
      <xdr:spPr>
        <a:xfrm>
          <a:off x="10666881" y="73139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41" name="直線コネクタ 340"/>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42" name="テキスト ボックス 341"/>
        <xdr:cNvSpPr txBox="1"/>
      </xdr:nvSpPr>
      <xdr:spPr>
        <a:xfrm>
          <a:off x="1060276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43" name="直線コネクタ 342"/>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4" name="テキスト ボックス 343"/>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45" name="直線コネクタ 344"/>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46" name="テキスト ボックス 345"/>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47" name="直線コネクタ 346"/>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48" name="テキスト ボックス 347"/>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49" name="直線コネクタ 348"/>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50" name="テキスト ボックス 349"/>
        <xdr:cNvSpPr txBox="1"/>
      </xdr:nvSpPr>
      <xdr:spPr>
        <a:xfrm>
          <a:off x="105615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1" name="直線コネクタ 350"/>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2" name="テキスト ボックス 351"/>
        <xdr:cNvSpPr txBox="1"/>
      </xdr:nvSpPr>
      <xdr:spPr>
        <a:xfrm>
          <a:off x="105615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3" name="【認定こども園・幼稚園・保育所】&#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91440</xdr:rowOff>
    </xdr:from>
    <xdr:to>
      <xdr:col>85</xdr:col>
      <xdr:colOff>126364</xdr:colOff>
      <xdr:row>42</xdr:row>
      <xdr:rowOff>131445</xdr:rowOff>
    </xdr:to>
    <xdr:cxnSp macro="">
      <xdr:nvCxnSpPr>
        <xdr:cNvPr id="354" name="直線コネクタ 353"/>
        <xdr:cNvCxnSpPr/>
      </xdr:nvCxnSpPr>
      <xdr:spPr>
        <a:xfrm flipV="1">
          <a:off x="14375764" y="5623560"/>
          <a:ext cx="0" cy="1548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135272</xdr:rowOff>
    </xdr:from>
    <xdr:ext cx="405111" cy="259045"/>
    <xdr:sp macro="" textlink="">
      <xdr:nvSpPr>
        <xdr:cNvPr id="355" name="【認定こども園・幼稚園・保育所】&#10;有形固定資産減価償却率最小値テキスト"/>
        <xdr:cNvSpPr txBox="1"/>
      </xdr:nvSpPr>
      <xdr:spPr>
        <a:xfrm>
          <a:off x="14414500" y="717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131445</xdr:rowOff>
    </xdr:from>
    <xdr:to>
      <xdr:col>86</xdr:col>
      <xdr:colOff>25400</xdr:colOff>
      <xdr:row>42</xdr:row>
      <xdr:rowOff>131445</xdr:rowOff>
    </xdr:to>
    <xdr:cxnSp macro="">
      <xdr:nvCxnSpPr>
        <xdr:cNvPr id="356" name="直線コネクタ 355"/>
        <xdr:cNvCxnSpPr/>
      </xdr:nvCxnSpPr>
      <xdr:spPr>
        <a:xfrm>
          <a:off x="14287500" y="71723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38117</xdr:rowOff>
    </xdr:from>
    <xdr:ext cx="405111" cy="259045"/>
    <xdr:sp macro="" textlink="">
      <xdr:nvSpPr>
        <xdr:cNvPr id="357" name="【認定こども園・幼稚園・保育所】&#10;有形固定資産減価償却率最大値テキスト"/>
        <xdr:cNvSpPr txBox="1"/>
      </xdr:nvSpPr>
      <xdr:spPr>
        <a:xfrm>
          <a:off x="14414500" y="5402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91440</xdr:rowOff>
    </xdr:from>
    <xdr:to>
      <xdr:col>86</xdr:col>
      <xdr:colOff>25400</xdr:colOff>
      <xdr:row>33</xdr:row>
      <xdr:rowOff>91440</xdr:rowOff>
    </xdr:to>
    <xdr:cxnSp macro="">
      <xdr:nvCxnSpPr>
        <xdr:cNvPr id="358" name="直線コネクタ 357"/>
        <xdr:cNvCxnSpPr/>
      </xdr:nvCxnSpPr>
      <xdr:spPr>
        <a:xfrm>
          <a:off x="14287500" y="56235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13987</xdr:rowOff>
    </xdr:from>
    <xdr:ext cx="405111" cy="259045"/>
    <xdr:sp macro="" textlink="">
      <xdr:nvSpPr>
        <xdr:cNvPr id="359" name="【認定こども園・幼稚園・保育所】&#10;有形固定資産減価償却率平均値テキスト"/>
        <xdr:cNvSpPr txBox="1"/>
      </xdr:nvSpPr>
      <xdr:spPr>
        <a:xfrm>
          <a:off x="14414500" y="6384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162560</xdr:rowOff>
    </xdr:from>
    <xdr:to>
      <xdr:col>85</xdr:col>
      <xdr:colOff>177800</xdr:colOff>
      <xdr:row>39</xdr:row>
      <xdr:rowOff>92710</xdr:rowOff>
    </xdr:to>
    <xdr:sp macro="" textlink="">
      <xdr:nvSpPr>
        <xdr:cNvPr id="360" name="フローチャート: 判断 359"/>
        <xdr:cNvSpPr/>
      </xdr:nvSpPr>
      <xdr:spPr>
        <a:xfrm>
          <a:off x="14325600" y="653288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4445</xdr:rowOff>
    </xdr:from>
    <xdr:to>
      <xdr:col>81</xdr:col>
      <xdr:colOff>101600</xdr:colOff>
      <xdr:row>38</xdr:row>
      <xdr:rowOff>106045</xdr:rowOff>
    </xdr:to>
    <xdr:sp macro="" textlink="">
      <xdr:nvSpPr>
        <xdr:cNvPr id="361" name="フローチャート: 判断 360"/>
        <xdr:cNvSpPr/>
      </xdr:nvSpPr>
      <xdr:spPr>
        <a:xfrm>
          <a:off x="13578840" y="637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166370</xdr:rowOff>
    </xdr:from>
    <xdr:to>
      <xdr:col>76</xdr:col>
      <xdr:colOff>165100</xdr:colOff>
      <xdr:row>37</xdr:row>
      <xdr:rowOff>96520</xdr:rowOff>
    </xdr:to>
    <xdr:sp macro="" textlink="">
      <xdr:nvSpPr>
        <xdr:cNvPr id="362" name="フローチャート: 判断 361"/>
        <xdr:cNvSpPr/>
      </xdr:nvSpPr>
      <xdr:spPr>
        <a:xfrm>
          <a:off x="12804140" y="62014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3" name="テキスト ボックス 362"/>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4" name="テキスト ボックス 363"/>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5" name="テキスト ボックス 364"/>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6" name="テキスト ボックス 365"/>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7" name="テキスト ボックス 366"/>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73025</xdr:rowOff>
    </xdr:from>
    <xdr:to>
      <xdr:col>85</xdr:col>
      <xdr:colOff>177800</xdr:colOff>
      <xdr:row>41</xdr:row>
      <xdr:rowOff>3175</xdr:rowOff>
    </xdr:to>
    <xdr:sp macro="" textlink="">
      <xdr:nvSpPr>
        <xdr:cNvPr id="368" name="楕円 367"/>
        <xdr:cNvSpPr/>
      </xdr:nvSpPr>
      <xdr:spPr>
        <a:xfrm>
          <a:off x="14325600" y="677862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51452</xdr:rowOff>
    </xdr:from>
    <xdr:ext cx="405111" cy="259045"/>
    <xdr:sp macro="" textlink="">
      <xdr:nvSpPr>
        <xdr:cNvPr id="369" name="【認定こども園・幼稚園・保育所】&#10;有形固定資産減価償却率該当値テキスト"/>
        <xdr:cNvSpPr txBox="1"/>
      </xdr:nvSpPr>
      <xdr:spPr>
        <a:xfrm>
          <a:off x="14414500" y="675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59690</xdr:rowOff>
    </xdr:from>
    <xdr:to>
      <xdr:col>81</xdr:col>
      <xdr:colOff>101600</xdr:colOff>
      <xdr:row>34</xdr:row>
      <xdr:rowOff>161290</xdr:rowOff>
    </xdr:to>
    <xdr:sp macro="" textlink="">
      <xdr:nvSpPr>
        <xdr:cNvPr id="370" name="楕円 369"/>
        <xdr:cNvSpPr/>
      </xdr:nvSpPr>
      <xdr:spPr>
        <a:xfrm>
          <a:off x="13578840" y="575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110490</xdr:rowOff>
    </xdr:from>
    <xdr:to>
      <xdr:col>85</xdr:col>
      <xdr:colOff>127000</xdr:colOff>
      <xdr:row>40</xdr:row>
      <xdr:rowOff>123825</xdr:rowOff>
    </xdr:to>
    <xdr:cxnSp macro="">
      <xdr:nvCxnSpPr>
        <xdr:cNvPr id="371" name="直線コネクタ 370"/>
        <xdr:cNvCxnSpPr/>
      </xdr:nvCxnSpPr>
      <xdr:spPr>
        <a:xfrm>
          <a:off x="13629640" y="5810250"/>
          <a:ext cx="746760" cy="1019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113030</xdr:rowOff>
    </xdr:from>
    <xdr:to>
      <xdr:col>76</xdr:col>
      <xdr:colOff>165100</xdr:colOff>
      <xdr:row>35</xdr:row>
      <xdr:rowOff>43180</xdr:rowOff>
    </xdr:to>
    <xdr:sp macro="" textlink="">
      <xdr:nvSpPr>
        <xdr:cNvPr id="372" name="楕円 371"/>
        <xdr:cNvSpPr/>
      </xdr:nvSpPr>
      <xdr:spPr>
        <a:xfrm>
          <a:off x="12804140" y="58127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110490</xdr:rowOff>
    </xdr:from>
    <xdr:to>
      <xdr:col>81</xdr:col>
      <xdr:colOff>50800</xdr:colOff>
      <xdr:row>34</xdr:row>
      <xdr:rowOff>163830</xdr:rowOff>
    </xdr:to>
    <xdr:cxnSp macro="">
      <xdr:nvCxnSpPr>
        <xdr:cNvPr id="373" name="直線コネクタ 372"/>
        <xdr:cNvCxnSpPr/>
      </xdr:nvCxnSpPr>
      <xdr:spPr>
        <a:xfrm flipV="1">
          <a:off x="12854940" y="5810250"/>
          <a:ext cx="7747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97172</xdr:rowOff>
    </xdr:from>
    <xdr:ext cx="405111" cy="259045"/>
    <xdr:sp macro="" textlink="">
      <xdr:nvSpPr>
        <xdr:cNvPr id="374" name="n_1aveValue【認定こども園・幼稚園・保育所】&#10;有形固定資産減価償却率"/>
        <xdr:cNvSpPr txBox="1"/>
      </xdr:nvSpPr>
      <xdr:spPr>
        <a:xfrm>
          <a:off x="13437244" y="6467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87647</xdr:rowOff>
    </xdr:from>
    <xdr:ext cx="405111" cy="259045"/>
    <xdr:sp macro="" textlink="">
      <xdr:nvSpPr>
        <xdr:cNvPr id="375" name="n_2aveValue【認定こども園・幼稚園・保育所】&#10;有形固定資産減価償却率"/>
        <xdr:cNvSpPr txBox="1"/>
      </xdr:nvSpPr>
      <xdr:spPr>
        <a:xfrm>
          <a:off x="12675244" y="629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6367</xdr:rowOff>
    </xdr:from>
    <xdr:ext cx="405111" cy="259045"/>
    <xdr:sp macro="" textlink="">
      <xdr:nvSpPr>
        <xdr:cNvPr id="376" name="n_1mainValue【認定こども園・幼稚園・保育所】&#10;有形固定資産減価償却率"/>
        <xdr:cNvSpPr txBox="1"/>
      </xdr:nvSpPr>
      <xdr:spPr>
        <a:xfrm>
          <a:off x="13437244" y="5538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59707</xdr:rowOff>
    </xdr:from>
    <xdr:ext cx="405111" cy="259045"/>
    <xdr:sp macro="" textlink="">
      <xdr:nvSpPr>
        <xdr:cNvPr id="377" name="n_2mainValue【認定こども園・幼稚園・保育所】&#10;有形固定資産減価償却率"/>
        <xdr:cNvSpPr txBox="1"/>
      </xdr:nvSpPr>
      <xdr:spPr>
        <a:xfrm>
          <a:off x="12675244" y="559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8" name="正方形/長方形 377"/>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9" name="正方形/長方形 378"/>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0" name="正方形/長方形 379"/>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1" name="正方形/長方形 380"/>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2" name="正方形/長方形 381"/>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3" name="正方形/長方形 382"/>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4" name="正方形/長方形 383"/>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5" name="正方形/長方形 384"/>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6" name="テキスト ボックス 385"/>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7" name="直線コネクタ 386"/>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88" name="直線コネクタ 387"/>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89" name="テキスト ボックス 388"/>
        <xdr:cNvSpPr txBox="1"/>
      </xdr:nvSpPr>
      <xdr:spPr>
        <a:xfrm>
          <a:off x="1569484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90" name="直線コネクタ 389"/>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91" name="テキスト ボックス 390"/>
        <xdr:cNvSpPr txBox="1"/>
      </xdr:nvSpPr>
      <xdr:spPr>
        <a:xfrm>
          <a:off x="1569484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92" name="直線コネクタ 391"/>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93" name="テキスト ボックス 392"/>
        <xdr:cNvSpPr txBox="1"/>
      </xdr:nvSpPr>
      <xdr:spPr>
        <a:xfrm>
          <a:off x="1569484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94" name="直線コネクタ 393"/>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95" name="テキスト ボックス 394"/>
        <xdr:cNvSpPr txBox="1"/>
      </xdr:nvSpPr>
      <xdr:spPr>
        <a:xfrm>
          <a:off x="1569484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96" name="直線コネクタ 395"/>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97" name="テキスト ボックス 396"/>
        <xdr:cNvSpPr txBox="1"/>
      </xdr:nvSpPr>
      <xdr:spPr>
        <a:xfrm>
          <a:off x="1569484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8" name="直線コネクタ 397"/>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99" name="テキスト ボックス 398"/>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0" name="【認定こども園・幼稚園・保育所】&#10;一人当たり面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41910</xdr:rowOff>
    </xdr:from>
    <xdr:to>
      <xdr:col>116</xdr:col>
      <xdr:colOff>62864</xdr:colOff>
      <xdr:row>40</xdr:row>
      <xdr:rowOff>114300</xdr:rowOff>
    </xdr:to>
    <xdr:cxnSp macro="">
      <xdr:nvCxnSpPr>
        <xdr:cNvPr id="401" name="直線コネクタ 400"/>
        <xdr:cNvCxnSpPr/>
      </xdr:nvCxnSpPr>
      <xdr:spPr>
        <a:xfrm flipV="1">
          <a:off x="19509104" y="557403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118127</xdr:rowOff>
    </xdr:from>
    <xdr:ext cx="469744" cy="259045"/>
    <xdr:sp macro="" textlink="">
      <xdr:nvSpPr>
        <xdr:cNvPr id="402" name="【認定こども園・幼稚園・保育所】&#10;一人当たり面積最小値テキスト"/>
        <xdr:cNvSpPr txBox="1"/>
      </xdr:nvSpPr>
      <xdr:spPr>
        <a:xfrm>
          <a:off x="19547840"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40</xdr:row>
      <xdr:rowOff>114300</xdr:rowOff>
    </xdr:from>
    <xdr:to>
      <xdr:col>116</xdr:col>
      <xdr:colOff>152400</xdr:colOff>
      <xdr:row>40</xdr:row>
      <xdr:rowOff>114300</xdr:rowOff>
    </xdr:to>
    <xdr:cxnSp macro="">
      <xdr:nvCxnSpPr>
        <xdr:cNvPr id="403" name="直線コネクタ 402"/>
        <xdr:cNvCxnSpPr/>
      </xdr:nvCxnSpPr>
      <xdr:spPr>
        <a:xfrm>
          <a:off x="19443700" y="68199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160037</xdr:rowOff>
    </xdr:from>
    <xdr:ext cx="469744" cy="259045"/>
    <xdr:sp macro="" textlink="">
      <xdr:nvSpPr>
        <xdr:cNvPr id="404" name="【認定こども園・幼稚園・保育所】&#10;一人当たり面積最大値テキスト"/>
        <xdr:cNvSpPr txBox="1"/>
      </xdr:nvSpPr>
      <xdr:spPr>
        <a:xfrm>
          <a:off x="19547840" y="5356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41910</xdr:rowOff>
    </xdr:from>
    <xdr:to>
      <xdr:col>116</xdr:col>
      <xdr:colOff>152400</xdr:colOff>
      <xdr:row>33</xdr:row>
      <xdr:rowOff>41910</xdr:rowOff>
    </xdr:to>
    <xdr:cxnSp macro="">
      <xdr:nvCxnSpPr>
        <xdr:cNvPr id="405" name="直線コネクタ 404"/>
        <xdr:cNvCxnSpPr/>
      </xdr:nvCxnSpPr>
      <xdr:spPr>
        <a:xfrm>
          <a:off x="19443700" y="55740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35</xdr:row>
      <xdr:rowOff>128287</xdr:rowOff>
    </xdr:from>
    <xdr:ext cx="469744" cy="259045"/>
    <xdr:sp macro="" textlink="">
      <xdr:nvSpPr>
        <xdr:cNvPr id="406" name="【認定こども園・幼稚園・保育所】&#10;一人当たり面積平均値テキスト"/>
        <xdr:cNvSpPr txBox="1"/>
      </xdr:nvSpPr>
      <xdr:spPr>
        <a:xfrm>
          <a:off x="19547840" y="59956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105410</xdr:rowOff>
    </xdr:from>
    <xdr:to>
      <xdr:col>116</xdr:col>
      <xdr:colOff>114300</xdr:colOff>
      <xdr:row>37</xdr:row>
      <xdr:rowOff>35560</xdr:rowOff>
    </xdr:to>
    <xdr:sp macro="" textlink="">
      <xdr:nvSpPr>
        <xdr:cNvPr id="407" name="フローチャート: 判断 406"/>
        <xdr:cNvSpPr/>
      </xdr:nvSpPr>
      <xdr:spPr>
        <a:xfrm>
          <a:off x="19458940" y="61404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36</xdr:row>
      <xdr:rowOff>154940</xdr:rowOff>
    </xdr:from>
    <xdr:to>
      <xdr:col>112</xdr:col>
      <xdr:colOff>38100</xdr:colOff>
      <xdr:row>37</xdr:row>
      <xdr:rowOff>85090</xdr:rowOff>
    </xdr:to>
    <xdr:sp macro="" textlink="">
      <xdr:nvSpPr>
        <xdr:cNvPr id="408" name="フローチャート: 判断 407"/>
        <xdr:cNvSpPr/>
      </xdr:nvSpPr>
      <xdr:spPr>
        <a:xfrm>
          <a:off x="18735040" y="61899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36830</xdr:rowOff>
    </xdr:from>
    <xdr:to>
      <xdr:col>107</xdr:col>
      <xdr:colOff>101600</xdr:colOff>
      <xdr:row>37</xdr:row>
      <xdr:rowOff>138430</xdr:rowOff>
    </xdr:to>
    <xdr:sp macro="" textlink="">
      <xdr:nvSpPr>
        <xdr:cNvPr id="409" name="フローチャート: 判断 408"/>
        <xdr:cNvSpPr/>
      </xdr:nvSpPr>
      <xdr:spPr>
        <a:xfrm>
          <a:off x="17937480" y="623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0" name="テキスト ボックス 409"/>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1" name="テキスト ボックス 410"/>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2" name="テキスト ボックス 411"/>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3" name="テキスト ボックス 412"/>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4" name="テキスト ボックス 413"/>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154940</xdr:rowOff>
    </xdr:from>
    <xdr:to>
      <xdr:col>116</xdr:col>
      <xdr:colOff>114300</xdr:colOff>
      <xdr:row>37</xdr:row>
      <xdr:rowOff>85090</xdr:rowOff>
    </xdr:to>
    <xdr:sp macro="" textlink="">
      <xdr:nvSpPr>
        <xdr:cNvPr id="415" name="楕円 414"/>
        <xdr:cNvSpPr/>
      </xdr:nvSpPr>
      <xdr:spPr>
        <a:xfrm>
          <a:off x="19458940" y="61899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133367</xdr:rowOff>
    </xdr:from>
    <xdr:ext cx="469744" cy="259045"/>
    <xdr:sp macro="" textlink="">
      <xdr:nvSpPr>
        <xdr:cNvPr id="416" name="【認定こども園・幼稚園・保育所】&#10;一人当たり面積該当値テキスト"/>
        <xdr:cNvSpPr txBox="1"/>
      </xdr:nvSpPr>
      <xdr:spPr>
        <a:xfrm>
          <a:off x="19547840" y="6168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166370</xdr:rowOff>
    </xdr:from>
    <xdr:to>
      <xdr:col>112</xdr:col>
      <xdr:colOff>38100</xdr:colOff>
      <xdr:row>37</xdr:row>
      <xdr:rowOff>96520</xdr:rowOff>
    </xdr:to>
    <xdr:sp macro="" textlink="">
      <xdr:nvSpPr>
        <xdr:cNvPr id="417" name="楕円 416"/>
        <xdr:cNvSpPr/>
      </xdr:nvSpPr>
      <xdr:spPr>
        <a:xfrm>
          <a:off x="18735040" y="62014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34290</xdr:rowOff>
    </xdr:from>
    <xdr:to>
      <xdr:col>116</xdr:col>
      <xdr:colOff>63500</xdr:colOff>
      <xdr:row>37</xdr:row>
      <xdr:rowOff>45720</xdr:rowOff>
    </xdr:to>
    <xdr:cxnSp macro="">
      <xdr:nvCxnSpPr>
        <xdr:cNvPr id="418" name="直線コネクタ 417"/>
        <xdr:cNvCxnSpPr/>
      </xdr:nvCxnSpPr>
      <xdr:spPr>
        <a:xfrm flipV="1">
          <a:off x="18778220" y="6236970"/>
          <a:ext cx="73152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97790</xdr:rowOff>
    </xdr:from>
    <xdr:to>
      <xdr:col>107</xdr:col>
      <xdr:colOff>101600</xdr:colOff>
      <xdr:row>37</xdr:row>
      <xdr:rowOff>27940</xdr:rowOff>
    </xdr:to>
    <xdr:sp macro="" textlink="">
      <xdr:nvSpPr>
        <xdr:cNvPr id="419" name="楕円 418"/>
        <xdr:cNvSpPr/>
      </xdr:nvSpPr>
      <xdr:spPr>
        <a:xfrm>
          <a:off x="17937480" y="61328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148590</xdr:rowOff>
    </xdr:from>
    <xdr:to>
      <xdr:col>111</xdr:col>
      <xdr:colOff>177800</xdr:colOff>
      <xdr:row>37</xdr:row>
      <xdr:rowOff>45720</xdr:rowOff>
    </xdr:to>
    <xdr:cxnSp macro="">
      <xdr:nvCxnSpPr>
        <xdr:cNvPr id="420" name="直線コネクタ 419"/>
        <xdr:cNvCxnSpPr/>
      </xdr:nvCxnSpPr>
      <xdr:spPr>
        <a:xfrm>
          <a:off x="17988280" y="6183630"/>
          <a:ext cx="78994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35</xdr:row>
      <xdr:rowOff>101617</xdr:rowOff>
    </xdr:from>
    <xdr:ext cx="469744" cy="259045"/>
    <xdr:sp macro="" textlink="">
      <xdr:nvSpPr>
        <xdr:cNvPr id="421" name="n_1aveValue【認定こども園・幼稚園・保育所】&#10;一人当たり面積"/>
        <xdr:cNvSpPr txBox="1"/>
      </xdr:nvSpPr>
      <xdr:spPr>
        <a:xfrm>
          <a:off x="18561127" y="596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129557</xdr:rowOff>
    </xdr:from>
    <xdr:ext cx="469744" cy="259045"/>
    <xdr:sp macro="" textlink="">
      <xdr:nvSpPr>
        <xdr:cNvPr id="422" name="n_2aveValue【認定こども園・幼稚園・保育所】&#10;一人当たり面積"/>
        <xdr:cNvSpPr txBox="1"/>
      </xdr:nvSpPr>
      <xdr:spPr>
        <a:xfrm>
          <a:off x="17776267" y="6332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87647</xdr:rowOff>
    </xdr:from>
    <xdr:ext cx="469744" cy="259045"/>
    <xdr:sp macro="" textlink="">
      <xdr:nvSpPr>
        <xdr:cNvPr id="423" name="n_1mainValue【認定こども園・幼稚園・保育所】&#10;一人当たり面積"/>
        <xdr:cNvSpPr txBox="1"/>
      </xdr:nvSpPr>
      <xdr:spPr>
        <a:xfrm>
          <a:off x="18561127" y="629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44467</xdr:rowOff>
    </xdr:from>
    <xdr:ext cx="469744" cy="259045"/>
    <xdr:sp macro="" textlink="">
      <xdr:nvSpPr>
        <xdr:cNvPr id="424" name="n_2mainValue【認定こども園・幼稚園・保育所】&#10;一人当たり面積"/>
        <xdr:cNvSpPr txBox="1"/>
      </xdr:nvSpPr>
      <xdr:spPr>
        <a:xfrm>
          <a:off x="17776267" y="591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5" name="正方形/長方形 424"/>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6" name="正方形/長方形 425"/>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7" name="正方形/長方形 426"/>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8" name="正方形/長方形 427"/>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9" name="正方形/長方形 428"/>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0" name="正方形/長方形 429"/>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1" name="正方形/長方形 430"/>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2" name="正方形/長方形 431"/>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3" name="テキスト ボックス 432"/>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4" name="直線コネクタ 433"/>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35" name="テキスト ボックス 434"/>
        <xdr:cNvSpPr txBox="1"/>
      </xdr:nvSpPr>
      <xdr:spPr>
        <a:xfrm>
          <a:off x="1060276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36" name="直線コネクタ 435"/>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37" name="テキスト ボックス 436"/>
        <xdr:cNvSpPr txBox="1"/>
      </xdr:nvSpPr>
      <xdr:spPr>
        <a:xfrm>
          <a:off x="1060276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38" name="直線コネクタ 437"/>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39" name="テキスト ボックス 438"/>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40" name="直線コネクタ 439"/>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41" name="テキスト ボックス 440"/>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42" name="直線コネクタ 441"/>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43" name="テキスト ボックス 442"/>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44" name="直線コネクタ 443"/>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45" name="テキスト ボックス 444"/>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6" name="直線コネクタ 445"/>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47" name="テキスト ボックス 446"/>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8" name="【学校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57150</xdr:rowOff>
    </xdr:from>
    <xdr:to>
      <xdr:col>85</xdr:col>
      <xdr:colOff>126364</xdr:colOff>
      <xdr:row>63</xdr:row>
      <xdr:rowOff>72390</xdr:rowOff>
    </xdr:to>
    <xdr:cxnSp macro="">
      <xdr:nvCxnSpPr>
        <xdr:cNvPr id="449" name="直線コネクタ 448"/>
        <xdr:cNvCxnSpPr/>
      </xdr:nvCxnSpPr>
      <xdr:spPr>
        <a:xfrm flipV="1">
          <a:off x="14375764" y="944499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76217</xdr:rowOff>
    </xdr:from>
    <xdr:ext cx="405111" cy="259045"/>
    <xdr:sp macro="" textlink="">
      <xdr:nvSpPr>
        <xdr:cNvPr id="450" name="【学校施設】&#10;有形固定資産減価償却率最小値テキスト"/>
        <xdr:cNvSpPr txBox="1"/>
      </xdr:nvSpPr>
      <xdr:spPr>
        <a:xfrm>
          <a:off x="14414500" y="1063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72390</xdr:rowOff>
    </xdr:from>
    <xdr:to>
      <xdr:col>86</xdr:col>
      <xdr:colOff>25400</xdr:colOff>
      <xdr:row>63</xdr:row>
      <xdr:rowOff>72390</xdr:rowOff>
    </xdr:to>
    <xdr:cxnSp macro="">
      <xdr:nvCxnSpPr>
        <xdr:cNvPr id="451" name="直線コネクタ 450"/>
        <xdr:cNvCxnSpPr/>
      </xdr:nvCxnSpPr>
      <xdr:spPr>
        <a:xfrm>
          <a:off x="14287500" y="106337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3827</xdr:rowOff>
    </xdr:from>
    <xdr:ext cx="405111" cy="259045"/>
    <xdr:sp macro="" textlink="">
      <xdr:nvSpPr>
        <xdr:cNvPr id="452" name="【学校施設】&#10;有形固定資産減価償却率最大値テキスト"/>
        <xdr:cNvSpPr txBox="1"/>
      </xdr:nvSpPr>
      <xdr:spPr>
        <a:xfrm>
          <a:off x="14414500" y="922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57150</xdr:rowOff>
    </xdr:from>
    <xdr:to>
      <xdr:col>86</xdr:col>
      <xdr:colOff>25400</xdr:colOff>
      <xdr:row>56</xdr:row>
      <xdr:rowOff>57150</xdr:rowOff>
    </xdr:to>
    <xdr:cxnSp macro="">
      <xdr:nvCxnSpPr>
        <xdr:cNvPr id="453" name="直線コネクタ 452"/>
        <xdr:cNvCxnSpPr/>
      </xdr:nvCxnSpPr>
      <xdr:spPr>
        <a:xfrm>
          <a:off x="14287500" y="94449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25417</xdr:rowOff>
    </xdr:from>
    <xdr:ext cx="405111" cy="259045"/>
    <xdr:sp macro="" textlink="">
      <xdr:nvSpPr>
        <xdr:cNvPr id="454" name="【学校施設】&#10;有形固定資産減価償却率平均値テキスト"/>
        <xdr:cNvSpPr txBox="1"/>
      </xdr:nvSpPr>
      <xdr:spPr>
        <a:xfrm>
          <a:off x="14414500" y="9916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2540</xdr:rowOff>
    </xdr:from>
    <xdr:to>
      <xdr:col>85</xdr:col>
      <xdr:colOff>177800</xdr:colOff>
      <xdr:row>60</xdr:row>
      <xdr:rowOff>104140</xdr:rowOff>
    </xdr:to>
    <xdr:sp macro="" textlink="">
      <xdr:nvSpPr>
        <xdr:cNvPr id="455" name="フローチャート: 判断 454"/>
        <xdr:cNvSpPr/>
      </xdr:nvSpPr>
      <xdr:spPr>
        <a:xfrm>
          <a:off x="14325600" y="1006094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166370</xdr:rowOff>
    </xdr:from>
    <xdr:to>
      <xdr:col>81</xdr:col>
      <xdr:colOff>101600</xdr:colOff>
      <xdr:row>59</xdr:row>
      <xdr:rowOff>96520</xdr:rowOff>
    </xdr:to>
    <xdr:sp macro="" textlink="">
      <xdr:nvSpPr>
        <xdr:cNvPr id="456" name="フローチャート: 判断 455"/>
        <xdr:cNvSpPr/>
      </xdr:nvSpPr>
      <xdr:spPr>
        <a:xfrm>
          <a:off x="13578840" y="98894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21590</xdr:rowOff>
    </xdr:from>
    <xdr:to>
      <xdr:col>76</xdr:col>
      <xdr:colOff>165100</xdr:colOff>
      <xdr:row>59</xdr:row>
      <xdr:rowOff>123190</xdr:rowOff>
    </xdr:to>
    <xdr:sp macro="" textlink="">
      <xdr:nvSpPr>
        <xdr:cNvPr id="457" name="フローチャート: 判断 456"/>
        <xdr:cNvSpPr/>
      </xdr:nvSpPr>
      <xdr:spPr>
        <a:xfrm>
          <a:off x="12804140" y="991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8" name="テキスト ボックス 457"/>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9" name="テキスト ボックス 458"/>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0" name="テキスト ボックス 459"/>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1" name="テキスト ボックス 460"/>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2" name="テキスト ボックス 461"/>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166370</xdr:rowOff>
    </xdr:from>
    <xdr:to>
      <xdr:col>85</xdr:col>
      <xdr:colOff>177800</xdr:colOff>
      <xdr:row>62</xdr:row>
      <xdr:rowOff>96520</xdr:rowOff>
    </xdr:to>
    <xdr:sp macro="" textlink="">
      <xdr:nvSpPr>
        <xdr:cNvPr id="463" name="楕円 462"/>
        <xdr:cNvSpPr/>
      </xdr:nvSpPr>
      <xdr:spPr>
        <a:xfrm>
          <a:off x="14325600" y="1039241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144797</xdr:rowOff>
    </xdr:from>
    <xdr:ext cx="405111" cy="259045"/>
    <xdr:sp macro="" textlink="">
      <xdr:nvSpPr>
        <xdr:cNvPr id="464" name="【学校施設】&#10;有形固定資産減価償却率該当値テキスト"/>
        <xdr:cNvSpPr txBox="1"/>
      </xdr:nvSpPr>
      <xdr:spPr>
        <a:xfrm>
          <a:off x="14414500" y="1037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132080</xdr:rowOff>
    </xdr:from>
    <xdr:to>
      <xdr:col>81</xdr:col>
      <xdr:colOff>101600</xdr:colOff>
      <xdr:row>62</xdr:row>
      <xdr:rowOff>62230</xdr:rowOff>
    </xdr:to>
    <xdr:sp macro="" textlink="">
      <xdr:nvSpPr>
        <xdr:cNvPr id="465" name="楕円 464"/>
        <xdr:cNvSpPr/>
      </xdr:nvSpPr>
      <xdr:spPr>
        <a:xfrm>
          <a:off x="13578840" y="103581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11430</xdr:rowOff>
    </xdr:from>
    <xdr:to>
      <xdr:col>85</xdr:col>
      <xdr:colOff>127000</xdr:colOff>
      <xdr:row>62</xdr:row>
      <xdr:rowOff>45720</xdr:rowOff>
    </xdr:to>
    <xdr:cxnSp macro="">
      <xdr:nvCxnSpPr>
        <xdr:cNvPr id="466" name="直線コネクタ 465"/>
        <xdr:cNvCxnSpPr/>
      </xdr:nvCxnSpPr>
      <xdr:spPr>
        <a:xfrm>
          <a:off x="13629640" y="10405110"/>
          <a:ext cx="74676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13970</xdr:rowOff>
    </xdr:from>
    <xdr:to>
      <xdr:col>76</xdr:col>
      <xdr:colOff>165100</xdr:colOff>
      <xdr:row>62</xdr:row>
      <xdr:rowOff>115570</xdr:rowOff>
    </xdr:to>
    <xdr:sp macro="" textlink="">
      <xdr:nvSpPr>
        <xdr:cNvPr id="467" name="楕円 466"/>
        <xdr:cNvSpPr/>
      </xdr:nvSpPr>
      <xdr:spPr>
        <a:xfrm>
          <a:off x="1280414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11430</xdr:rowOff>
    </xdr:from>
    <xdr:to>
      <xdr:col>81</xdr:col>
      <xdr:colOff>50800</xdr:colOff>
      <xdr:row>62</xdr:row>
      <xdr:rowOff>64770</xdr:rowOff>
    </xdr:to>
    <xdr:cxnSp macro="">
      <xdr:nvCxnSpPr>
        <xdr:cNvPr id="468" name="直線コネクタ 467"/>
        <xdr:cNvCxnSpPr/>
      </xdr:nvCxnSpPr>
      <xdr:spPr>
        <a:xfrm flipV="1">
          <a:off x="12854940" y="10405110"/>
          <a:ext cx="7747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113047</xdr:rowOff>
    </xdr:from>
    <xdr:ext cx="405111" cy="259045"/>
    <xdr:sp macro="" textlink="">
      <xdr:nvSpPr>
        <xdr:cNvPr id="469" name="n_1aveValue【学校施設】&#10;有形固定資産減価償却率"/>
        <xdr:cNvSpPr txBox="1"/>
      </xdr:nvSpPr>
      <xdr:spPr>
        <a:xfrm>
          <a:off x="13437244" y="966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139717</xdr:rowOff>
    </xdr:from>
    <xdr:ext cx="405111" cy="259045"/>
    <xdr:sp macro="" textlink="">
      <xdr:nvSpPr>
        <xdr:cNvPr id="470" name="n_2aveValue【学校施設】&#10;有形固定資産減価償却率"/>
        <xdr:cNvSpPr txBox="1"/>
      </xdr:nvSpPr>
      <xdr:spPr>
        <a:xfrm>
          <a:off x="12675244" y="969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53357</xdr:rowOff>
    </xdr:from>
    <xdr:ext cx="405111" cy="259045"/>
    <xdr:sp macro="" textlink="">
      <xdr:nvSpPr>
        <xdr:cNvPr id="471" name="n_1mainValue【学校施設】&#10;有形固定資産減価償却率"/>
        <xdr:cNvSpPr txBox="1"/>
      </xdr:nvSpPr>
      <xdr:spPr>
        <a:xfrm>
          <a:off x="13437244" y="1044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106697</xdr:rowOff>
    </xdr:from>
    <xdr:ext cx="405111" cy="259045"/>
    <xdr:sp macro="" textlink="">
      <xdr:nvSpPr>
        <xdr:cNvPr id="472" name="n_2mainValue【学校施設】&#10;有形固定資産減価償却率"/>
        <xdr:cNvSpPr txBox="1"/>
      </xdr:nvSpPr>
      <xdr:spPr>
        <a:xfrm>
          <a:off x="126752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3" name="正方形/長方形 472"/>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4" name="正方形/長方形 473"/>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5" name="正方形/長方形 474"/>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6" name="正方形/長方形 475"/>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7" name="正方形/長方形 476"/>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8" name="正方形/長方形 477"/>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9" name="正方形/長方形 478"/>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0" name="正方形/長方形 479"/>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1" name="テキスト ボックス 480"/>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2" name="直線コネクタ 481"/>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3" name="テキスト ボックス 482"/>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84" name="直線コネクタ 483"/>
        <xdr:cNvCxnSpPr/>
      </xdr:nvCxnSpPr>
      <xdr:spPr>
        <a:xfrm>
          <a:off x="1609344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85" name="テキスト ボックス 484"/>
        <xdr:cNvSpPr txBox="1"/>
      </xdr:nvSpPr>
      <xdr:spPr>
        <a:xfrm>
          <a:off x="1569484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86" name="直線コネクタ 485"/>
        <xdr:cNvCxnSpPr/>
      </xdr:nvCxnSpPr>
      <xdr:spPr>
        <a:xfrm>
          <a:off x="1609344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87" name="テキスト ボックス 486"/>
        <xdr:cNvSpPr txBox="1"/>
      </xdr:nvSpPr>
      <xdr:spPr>
        <a:xfrm>
          <a:off x="1569484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8" name="直線コネクタ 487"/>
        <xdr:cNvCxnSpPr/>
      </xdr:nvCxnSpPr>
      <xdr:spPr>
        <a:xfrm>
          <a:off x="1609344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89" name="テキスト ボックス 488"/>
        <xdr:cNvSpPr txBox="1"/>
      </xdr:nvSpPr>
      <xdr:spPr>
        <a:xfrm>
          <a:off x="15694841" y="96990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90" name="直線コネクタ 489"/>
        <xdr:cNvCxnSpPr/>
      </xdr:nvCxnSpPr>
      <xdr:spPr>
        <a:xfrm>
          <a:off x="1609344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91" name="テキスト ボックス 490"/>
        <xdr:cNvSpPr txBox="1"/>
      </xdr:nvSpPr>
      <xdr:spPr>
        <a:xfrm>
          <a:off x="15694841"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2" name="直線コネクタ 491"/>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3" name="テキスト ボックス 492"/>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4" name="【学校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118872</xdr:rowOff>
    </xdr:from>
    <xdr:to>
      <xdr:col>116</xdr:col>
      <xdr:colOff>62864</xdr:colOff>
      <xdr:row>62</xdr:row>
      <xdr:rowOff>138075</xdr:rowOff>
    </xdr:to>
    <xdr:cxnSp macro="">
      <xdr:nvCxnSpPr>
        <xdr:cNvPr id="495" name="直線コネクタ 494"/>
        <xdr:cNvCxnSpPr/>
      </xdr:nvCxnSpPr>
      <xdr:spPr>
        <a:xfrm flipV="1">
          <a:off x="19509104" y="9506712"/>
          <a:ext cx="0" cy="10250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141902</xdr:rowOff>
    </xdr:from>
    <xdr:ext cx="469744" cy="259045"/>
    <xdr:sp macro="" textlink="">
      <xdr:nvSpPr>
        <xdr:cNvPr id="496" name="【学校施設】&#10;一人当たり面積最小値テキスト"/>
        <xdr:cNvSpPr txBox="1"/>
      </xdr:nvSpPr>
      <xdr:spPr>
        <a:xfrm>
          <a:off x="19547840" y="10535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138075</xdr:rowOff>
    </xdr:from>
    <xdr:to>
      <xdr:col>116</xdr:col>
      <xdr:colOff>152400</xdr:colOff>
      <xdr:row>62</xdr:row>
      <xdr:rowOff>138075</xdr:rowOff>
    </xdr:to>
    <xdr:cxnSp macro="">
      <xdr:nvCxnSpPr>
        <xdr:cNvPr id="497" name="直線コネクタ 496"/>
        <xdr:cNvCxnSpPr/>
      </xdr:nvCxnSpPr>
      <xdr:spPr>
        <a:xfrm>
          <a:off x="19443700" y="105317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65549</xdr:rowOff>
    </xdr:from>
    <xdr:ext cx="469744" cy="259045"/>
    <xdr:sp macro="" textlink="">
      <xdr:nvSpPr>
        <xdr:cNvPr id="498" name="【学校施設】&#10;一人当たり面積最大値テキスト"/>
        <xdr:cNvSpPr txBox="1"/>
      </xdr:nvSpPr>
      <xdr:spPr>
        <a:xfrm>
          <a:off x="19547840" y="9285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118872</xdr:rowOff>
    </xdr:from>
    <xdr:to>
      <xdr:col>116</xdr:col>
      <xdr:colOff>152400</xdr:colOff>
      <xdr:row>56</xdr:row>
      <xdr:rowOff>118872</xdr:rowOff>
    </xdr:to>
    <xdr:cxnSp macro="">
      <xdr:nvCxnSpPr>
        <xdr:cNvPr id="499" name="直線コネクタ 498"/>
        <xdr:cNvCxnSpPr/>
      </xdr:nvCxnSpPr>
      <xdr:spPr>
        <a:xfrm>
          <a:off x="19443700" y="950671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117924</xdr:rowOff>
    </xdr:from>
    <xdr:ext cx="469744" cy="259045"/>
    <xdr:sp macro="" textlink="">
      <xdr:nvSpPr>
        <xdr:cNvPr id="500" name="【学校施設】&#10;一人当たり面積平均値テキスト"/>
        <xdr:cNvSpPr txBox="1"/>
      </xdr:nvSpPr>
      <xdr:spPr>
        <a:xfrm>
          <a:off x="19547840" y="10008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95047</xdr:rowOff>
    </xdr:from>
    <xdr:to>
      <xdr:col>116</xdr:col>
      <xdr:colOff>114300</xdr:colOff>
      <xdr:row>61</xdr:row>
      <xdr:rowOff>25197</xdr:rowOff>
    </xdr:to>
    <xdr:sp macro="" textlink="">
      <xdr:nvSpPr>
        <xdr:cNvPr id="501" name="フローチャート: 判断 500"/>
        <xdr:cNvSpPr/>
      </xdr:nvSpPr>
      <xdr:spPr>
        <a:xfrm>
          <a:off x="19458940" y="1015344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38354</xdr:rowOff>
    </xdr:from>
    <xdr:to>
      <xdr:col>112</xdr:col>
      <xdr:colOff>38100</xdr:colOff>
      <xdr:row>60</xdr:row>
      <xdr:rowOff>139954</xdr:rowOff>
    </xdr:to>
    <xdr:sp macro="" textlink="">
      <xdr:nvSpPr>
        <xdr:cNvPr id="502" name="フローチャート: 判断 501"/>
        <xdr:cNvSpPr/>
      </xdr:nvSpPr>
      <xdr:spPr>
        <a:xfrm>
          <a:off x="18735040" y="1009675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68986</xdr:rowOff>
    </xdr:from>
    <xdr:to>
      <xdr:col>107</xdr:col>
      <xdr:colOff>101600</xdr:colOff>
      <xdr:row>60</xdr:row>
      <xdr:rowOff>170586</xdr:rowOff>
    </xdr:to>
    <xdr:sp macro="" textlink="">
      <xdr:nvSpPr>
        <xdr:cNvPr id="503" name="フローチャート: 判断 502"/>
        <xdr:cNvSpPr/>
      </xdr:nvSpPr>
      <xdr:spPr>
        <a:xfrm>
          <a:off x="17937480" y="1012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4" name="テキスト ボックス 503"/>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5" name="テキスト ボックス 504"/>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6" name="テキスト ボックス 505"/>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7" name="テキスト ボックス 506"/>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8" name="テキスト ボックス 507"/>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87275</xdr:rowOff>
    </xdr:from>
    <xdr:to>
      <xdr:col>116</xdr:col>
      <xdr:colOff>114300</xdr:colOff>
      <xdr:row>63</xdr:row>
      <xdr:rowOff>17425</xdr:rowOff>
    </xdr:to>
    <xdr:sp macro="" textlink="">
      <xdr:nvSpPr>
        <xdr:cNvPr id="509" name="楕円 508"/>
        <xdr:cNvSpPr/>
      </xdr:nvSpPr>
      <xdr:spPr>
        <a:xfrm>
          <a:off x="19458940" y="104809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2202</xdr:rowOff>
    </xdr:from>
    <xdr:ext cx="469744" cy="259045"/>
    <xdr:sp macro="" textlink="">
      <xdr:nvSpPr>
        <xdr:cNvPr id="510" name="【学校施設】&#10;一人当たり面積該当値テキスト"/>
        <xdr:cNvSpPr txBox="1"/>
      </xdr:nvSpPr>
      <xdr:spPr>
        <a:xfrm>
          <a:off x="19547840" y="10395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93675</xdr:rowOff>
    </xdr:from>
    <xdr:to>
      <xdr:col>112</xdr:col>
      <xdr:colOff>38100</xdr:colOff>
      <xdr:row>63</xdr:row>
      <xdr:rowOff>23825</xdr:rowOff>
    </xdr:to>
    <xdr:sp macro="" textlink="">
      <xdr:nvSpPr>
        <xdr:cNvPr id="511" name="楕円 510"/>
        <xdr:cNvSpPr/>
      </xdr:nvSpPr>
      <xdr:spPr>
        <a:xfrm>
          <a:off x="18735040" y="1048735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138075</xdr:rowOff>
    </xdr:from>
    <xdr:to>
      <xdr:col>116</xdr:col>
      <xdr:colOff>63500</xdr:colOff>
      <xdr:row>62</xdr:row>
      <xdr:rowOff>144475</xdr:rowOff>
    </xdr:to>
    <xdr:cxnSp macro="">
      <xdr:nvCxnSpPr>
        <xdr:cNvPr id="512" name="直線コネクタ 511"/>
        <xdr:cNvCxnSpPr/>
      </xdr:nvCxnSpPr>
      <xdr:spPr>
        <a:xfrm flipV="1">
          <a:off x="18778220" y="10531755"/>
          <a:ext cx="731520" cy="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96875</xdr:rowOff>
    </xdr:from>
    <xdr:to>
      <xdr:col>107</xdr:col>
      <xdr:colOff>101600</xdr:colOff>
      <xdr:row>63</xdr:row>
      <xdr:rowOff>27025</xdr:rowOff>
    </xdr:to>
    <xdr:sp macro="" textlink="">
      <xdr:nvSpPr>
        <xdr:cNvPr id="513" name="楕円 512"/>
        <xdr:cNvSpPr/>
      </xdr:nvSpPr>
      <xdr:spPr>
        <a:xfrm>
          <a:off x="17937480" y="104905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144475</xdr:rowOff>
    </xdr:from>
    <xdr:to>
      <xdr:col>111</xdr:col>
      <xdr:colOff>177800</xdr:colOff>
      <xdr:row>62</xdr:row>
      <xdr:rowOff>147675</xdr:rowOff>
    </xdr:to>
    <xdr:cxnSp macro="">
      <xdr:nvCxnSpPr>
        <xdr:cNvPr id="514" name="直線コネクタ 513"/>
        <xdr:cNvCxnSpPr/>
      </xdr:nvCxnSpPr>
      <xdr:spPr>
        <a:xfrm flipV="1">
          <a:off x="17988280" y="10538155"/>
          <a:ext cx="78994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156481</xdr:rowOff>
    </xdr:from>
    <xdr:ext cx="469744" cy="259045"/>
    <xdr:sp macro="" textlink="">
      <xdr:nvSpPr>
        <xdr:cNvPr id="515" name="n_1aveValue【学校施設】&#10;一人当たり面積"/>
        <xdr:cNvSpPr txBox="1"/>
      </xdr:nvSpPr>
      <xdr:spPr>
        <a:xfrm>
          <a:off x="18561127" y="9879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15663</xdr:rowOff>
    </xdr:from>
    <xdr:ext cx="469744" cy="259045"/>
    <xdr:sp macro="" textlink="">
      <xdr:nvSpPr>
        <xdr:cNvPr id="516" name="n_2aveValue【学校施設】&#10;一人当たり面積"/>
        <xdr:cNvSpPr txBox="1"/>
      </xdr:nvSpPr>
      <xdr:spPr>
        <a:xfrm>
          <a:off x="17776267" y="9906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14952</xdr:rowOff>
    </xdr:from>
    <xdr:ext cx="469744" cy="259045"/>
    <xdr:sp macro="" textlink="">
      <xdr:nvSpPr>
        <xdr:cNvPr id="517" name="n_1mainValue【学校施設】&#10;一人当たり面積"/>
        <xdr:cNvSpPr txBox="1"/>
      </xdr:nvSpPr>
      <xdr:spPr>
        <a:xfrm>
          <a:off x="18561127" y="10576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18152</xdr:rowOff>
    </xdr:from>
    <xdr:ext cx="469744" cy="259045"/>
    <xdr:sp macro="" textlink="">
      <xdr:nvSpPr>
        <xdr:cNvPr id="518" name="n_2mainValue【学校施設】&#10;一人当たり面積"/>
        <xdr:cNvSpPr txBox="1"/>
      </xdr:nvSpPr>
      <xdr:spPr>
        <a:xfrm>
          <a:off x="17776267" y="10579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9" name="正方形/長方形 518"/>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0" name="正方形/長方形 519"/>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1" name="正方形/長方形 520"/>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2" name="正方形/長方形 521"/>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3" name="正方形/長方形 522"/>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4" name="正方形/長方形 523"/>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5" name="正方形/長方形 524"/>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6" name="正方形/長方形 525"/>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7" name="テキスト ボックス 526"/>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8" name="直線コネクタ 527"/>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529" name="テキスト ボックス 528"/>
        <xdr:cNvSpPr txBox="1"/>
      </xdr:nvSpPr>
      <xdr:spPr>
        <a:xfrm>
          <a:off x="1060276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530" name="直線コネクタ 529"/>
        <xdr:cNvCxnSpPr/>
      </xdr:nvCxnSpPr>
      <xdr:spPr>
        <a:xfrm>
          <a:off x="10960100" y="14455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531" name="テキスト ボックス 530"/>
        <xdr:cNvSpPr txBox="1"/>
      </xdr:nvSpPr>
      <xdr:spPr>
        <a:xfrm>
          <a:off x="10602761" y="14316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532" name="直線コネクタ 531"/>
        <xdr:cNvCxnSpPr/>
      </xdr:nvCxnSpPr>
      <xdr:spPr>
        <a:xfrm>
          <a:off x="10960100" y="140093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533" name="テキスト ボックス 532"/>
        <xdr:cNvSpPr txBox="1"/>
      </xdr:nvSpPr>
      <xdr:spPr>
        <a:xfrm>
          <a:off x="10602761" y="138709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534" name="直線コネクタ 533"/>
        <xdr:cNvCxnSpPr/>
      </xdr:nvCxnSpPr>
      <xdr:spPr>
        <a:xfrm>
          <a:off x="10960100" y="13563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535" name="テキスト ボックス 534"/>
        <xdr:cNvSpPr txBox="1"/>
      </xdr:nvSpPr>
      <xdr:spPr>
        <a:xfrm>
          <a:off x="10602761" y="1342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536" name="直線コネクタ 535"/>
        <xdr:cNvCxnSpPr/>
      </xdr:nvCxnSpPr>
      <xdr:spPr>
        <a:xfrm>
          <a:off x="10960100" y="131140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77</xdr:row>
      <xdr:rowOff>67327</xdr:rowOff>
    </xdr:from>
    <xdr:ext cx="467179" cy="259045"/>
    <xdr:sp macro="" textlink="">
      <xdr:nvSpPr>
        <xdr:cNvPr id="537" name="テキスト ボックス 536"/>
        <xdr:cNvSpPr txBox="1"/>
      </xdr:nvSpPr>
      <xdr:spPr>
        <a:xfrm>
          <a:off x="1056150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38" name="直線コネクタ 537"/>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39" name="テキスト ボックス 538"/>
        <xdr:cNvSpPr txBox="1"/>
      </xdr:nvSpPr>
      <xdr:spPr>
        <a:xfrm>
          <a:off x="105615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0" name="【児童館】&#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38100</xdr:rowOff>
    </xdr:from>
    <xdr:to>
      <xdr:col>85</xdr:col>
      <xdr:colOff>126364</xdr:colOff>
      <xdr:row>85</xdr:row>
      <xdr:rowOff>3811</xdr:rowOff>
    </xdr:to>
    <xdr:cxnSp macro="">
      <xdr:nvCxnSpPr>
        <xdr:cNvPr id="541" name="直線コネクタ 540"/>
        <xdr:cNvCxnSpPr/>
      </xdr:nvCxnSpPr>
      <xdr:spPr>
        <a:xfrm flipV="1">
          <a:off x="14375764" y="13114020"/>
          <a:ext cx="0" cy="1139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7638</xdr:rowOff>
    </xdr:from>
    <xdr:ext cx="405111" cy="259045"/>
    <xdr:sp macro="" textlink="">
      <xdr:nvSpPr>
        <xdr:cNvPr id="542" name="【児童館】&#10;有形固定資産減価償却率最小値テキスト"/>
        <xdr:cNvSpPr txBox="1"/>
      </xdr:nvSpPr>
      <xdr:spPr>
        <a:xfrm>
          <a:off x="14414500" y="1425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3811</xdr:rowOff>
    </xdr:from>
    <xdr:to>
      <xdr:col>86</xdr:col>
      <xdr:colOff>25400</xdr:colOff>
      <xdr:row>85</xdr:row>
      <xdr:rowOff>3811</xdr:rowOff>
    </xdr:to>
    <xdr:cxnSp macro="">
      <xdr:nvCxnSpPr>
        <xdr:cNvPr id="543" name="直線コネクタ 542"/>
        <xdr:cNvCxnSpPr/>
      </xdr:nvCxnSpPr>
      <xdr:spPr>
        <a:xfrm>
          <a:off x="14287500" y="142532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156227</xdr:rowOff>
    </xdr:from>
    <xdr:ext cx="469744" cy="259045"/>
    <xdr:sp macro="" textlink="">
      <xdr:nvSpPr>
        <xdr:cNvPr id="544" name="【児童館】&#10;有形固定資産減価償却率最大値テキスト"/>
        <xdr:cNvSpPr txBox="1"/>
      </xdr:nvSpPr>
      <xdr:spPr>
        <a:xfrm>
          <a:off x="14414500" y="12896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545" name="直線コネクタ 544"/>
        <xdr:cNvCxnSpPr/>
      </xdr:nvCxnSpPr>
      <xdr:spPr>
        <a:xfrm>
          <a:off x="14287500" y="131140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153179</xdr:rowOff>
    </xdr:from>
    <xdr:ext cx="405111" cy="259045"/>
    <xdr:sp macro="" textlink="">
      <xdr:nvSpPr>
        <xdr:cNvPr id="546" name="【児童館】&#10;有形固定資産減価償却率平均値テキスト"/>
        <xdr:cNvSpPr txBox="1"/>
      </xdr:nvSpPr>
      <xdr:spPr>
        <a:xfrm>
          <a:off x="14414500" y="137320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3302</xdr:rowOff>
    </xdr:from>
    <xdr:to>
      <xdr:col>85</xdr:col>
      <xdr:colOff>177800</xdr:colOff>
      <xdr:row>82</xdr:row>
      <xdr:rowOff>104902</xdr:rowOff>
    </xdr:to>
    <xdr:sp macro="" textlink="">
      <xdr:nvSpPr>
        <xdr:cNvPr id="547" name="フローチャート: 判断 546"/>
        <xdr:cNvSpPr/>
      </xdr:nvSpPr>
      <xdr:spPr>
        <a:xfrm>
          <a:off x="14325600" y="13749782"/>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78739</xdr:rowOff>
    </xdr:from>
    <xdr:to>
      <xdr:col>81</xdr:col>
      <xdr:colOff>101600</xdr:colOff>
      <xdr:row>82</xdr:row>
      <xdr:rowOff>8889</xdr:rowOff>
    </xdr:to>
    <xdr:sp macro="" textlink="">
      <xdr:nvSpPr>
        <xdr:cNvPr id="548" name="フローチャート: 判断 547"/>
        <xdr:cNvSpPr/>
      </xdr:nvSpPr>
      <xdr:spPr>
        <a:xfrm>
          <a:off x="13578840" y="136575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58165</xdr:rowOff>
    </xdr:from>
    <xdr:to>
      <xdr:col>76</xdr:col>
      <xdr:colOff>165100</xdr:colOff>
      <xdr:row>81</xdr:row>
      <xdr:rowOff>159765</xdr:rowOff>
    </xdr:to>
    <xdr:sp macro="" textlink="">
      <xdr:nvSpPr>
        <xdr:cNvPr id="549" name="フローチャート: 判断 548"/>
        <xdr:cNvSpPr/>
      </xdr:nvSpPr>
      <xdr:spPr>
        <a:xfrm>
          <a:off x="12804140" y="1363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0" name="テキスト ボックス 549"/>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1" name="テキスト ボックス 550"/>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2" name="テキスト ボックス 551"/>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3" name="テキスト ボックス 552"/>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4" name="テキスト ボックス 553"/>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158750</xdr:rowOff>
    </xdr:from>
    <xdr:to>
      <xdr:col>85</xdr:col>
      <xdr:colOff>177800</xdr:colOff>
      <xdr:row>78</xdr:row>
      <xdr:rowOff>88900</xdr:rowOff>
    </xdr:to>
    <xdr:sp macro="" textlink="">
      <xdr:nvSpPr>
        <xdr:cNvPr id="555" name="楕円 554"/>
        <xdr:cNvSpPr/>
      </xdr:nvSpPr>
      <xdr:spPr>
        <a:xfrm>
          <a:off x="14325600" y="1306703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111777</xdr:rowOff>
    </xdr:from>
    <xdr:ext cx="469744" cy="259045"/>
    <xdr:sp macro="" textlink="">
      <xdr:nvSpPr>
        <xdr:cNvPr id="556" name="【児童館】&#10;有形固定資産減価償却率該当値テキスト"/>
        <xdr:cNvSpPr txBox="1"/>
      </xdr:nvSpPr>
      <xdr:spPr>
        <a:xfrm>
          <a:off x="14414500" y="1302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158750</xdr:rowOff>
    </xdr:from>
    <xdr:to>
      <xdr:col>81</xdr:col>
      <xdr:colOff>101600</xdr:colOff>
      <xdr:row>78</xdr:row>
      <xdr:rowOff>88900</xdr:rowOff>
    </xdr:to>
    <xdr:sp macro="" textlink="">
      <xdr:nvSpPr>
        <xdr:cNvPr id="557" name="楕円 556"/>
        <xdr:cNvSpPr/>
      </xdr:nvSpPr>
      <xdr:spPr>
        <a:xfrm>
          <a:off x="13578840" y="130670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38100</xdr:rowOff>
    </xdr:from>
    <xdr:to>
      <xdr:col>85</xdr:col>
      <xdr:colOff>127000</xdr:colOff>
      <xdr:row>78</xdr:row>
      <xdr:rowOff>38100</xdr:rowOff>
    </xdr:to>
    <xdr:cxnSp macro="">
      <xdr:nvCxnSpPr>
        <xdr:cNvPr id="558" name="直線コネクタ 557"/>
        <xdr:cNvCxnSpPr/>
      </xdr:nvCxnSpPr>
      <xdr:spPr>
        <a:xfrm>
          <a:off x="13629640" y="13114020"/>
          <a:ext cx="7467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158750</xdr:rowOff>
    </xdr:from>
    <xdr:to>
      <xdr:col>76</xdr:col>
      <xdr:colOff>165100</xdr:colOff>
      <xdr:row>78</xdr:row>
      <xdr:rowOff>88900</xdr:rowOff>
    </xdr:to>
    <xdr:sp macro="" textlink="">
      <xdr:nvSpPr>
        <xdr:cNvPr id="559" name="楕円 558"/>
        <xdr:cNvSpPr/>
      </xdr:nvSpPr>
      <xdr:spPr>
        <a:xfrm>
          <a:off x="12804140" y="130670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38100</xdr:rowOff>
    </xdr:from>
    <xdr:to>
      <xdr:col>81</xdr:col>
      <xdr:colOff>50800</xdr:colOff>
      <xdr:row>78</xdr:row>
      <xdr:rowOff>38100</xdr:rowOff>
    </xdr:to>
    <xdr:cxnSp macro="">
      <xdr:nvCxnSpPr>
        <xdr:cNvPr id="560" name="直線コネクタ 559"/>
        <xdr:cNvCxnSpPr/>
      </xdr:nvCxnSpPr>
      <xdr:spPr>
        <a:xfrm>
          <a:off x="12854940" y="1311402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16</xdr:rowOff>
    </xdr:from>
    <xdr:ext cx="405111" cy="259045"/>
    <xdr:sp macro="" textlink="">
      <xdr:nvSpPr>
        <xdr:cNvPr id="561" name="n_1aveValue【児童館】&#10;有形固定資産減価償却率"/>
        <xdr:cNvSpPr txBox="1"/>
      </xdr:nvSpPr>
      <xdr:spPr>
        <a:xfrm>
          <a:off x="13437244" y="13746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150892</xdr:rowOff>
    </xdr:from>
    <xdr:ext cx="405111" cy="259045"/>
    <xdr:sp macro="" textlink="">
      <xdr:nvSpPr>
        <xdr:cNvPr id="562" name="n_2aveValue【児童館】&#10;有形固定資産減価償却率"/>
        <xdr:cNvSpPr txBox="1"/>
      </xdr:nvSpPr>
      <xdr:spPr>
        <a:xfrm>
          <a:off x="12675244" y="13729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76</xdr:row>
      <xdr:rowOff>105427</xdr:rowOff>
    </xdr:from>
    <xdr:ext cx="469744" cy="259045"/>
    <xdr:sp macro="" textlink="">
      <xdr:nvSpPr>
        <xdr:cNvPr id="563" name="n_1mainValue【児童館】&#10;有形固定資産減価償却率"/>
        <xdr:cNvSpPr txBox="1"/>
      </xdr:nvSpPr>
      <xdr:spPr>
        <a:xfrm>
          <a:off x="13412547" y="1284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76</xdr:row>
      <xdr:rowOff>105427</xdr:rowOff>
    </xdr:from>
    <xdr:ext cx="469744" cy="259045"/>
    <xdr:sp macro="" textlink="">
      <xdr:nvSpPr>
        <xdr:cNvPr id="564" name="n_2mainValue【児童館】&#10;有形固定資産減価償却率"/>
        <xdr:cNvSpPr txBox="1"/>
      </xdr:nvSpPr>
      <xdr:spPr>
        <a:xfrm>
          <a:off x="12642927" y="1284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5" name="正方形/長方形 564"/>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6" name="正方形/長方形 565"/>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7" name="正方形/長方形 566"/>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8" name="正方形/長方形 567"/>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9" name="正方形/長方形 568"/>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0" name="正方形/長方形 569"/>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1" name="正方形/長方形 570"/>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2" name="正方形/長方形 571"/>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3" name="テキスト ボックス 572"/>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4" name="直線コネクタ 573"/>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75" name="直線コネクタ 574"/>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76" name="テキスト ボックス 575"/>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77" name="直線コネクタ 576"/>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78" name="テキスト ボックス 577"/>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79" name="直線コネクタ 578"/>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80" name="テキスト ボックス 579"/>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81" name="直線コネクタ 580"/>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82" name="テキスト ボックス 581"/>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83" name="直線コネクタ 582"/>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84" name="テキスト ボックス 583"/>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5" name="直線コネクタ 584"/>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6" name="テキスト ボックス 585"/>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7" name="【児童館】&#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7620</xdr:rowOff>
    </xdr:from>
    <xdr:to>
      <xdr:col>116</xdr:col>
      <xdr:colOff>62864</xdr:colOff>
      <xdr:row>85</xdr:row>
      <xdr:rowOff>163830</xdr:rowOff>
    </xdr:to>
    <xdr:cxnSp macro="">
      <xdr:nvCxnSpPr>
        <xdr:cNvPr id="588" name="直線コネクタ 587"/>
        <xdr:cNvCxnSpPr/>
      </xdr:nvCxnSpPr>
      <xdr:spPr>
        <a:xfrm flipV="1">
          <a:off x="19509104" y="1308354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167657</xdr:rowOff>
    </xdr:from>
    <xdr:ext cx="469744" cy="259045"/>
    <xdr:sp macro="" textlink="">
      <xdr:nvSpPr>
        <xdr:cNvPr id="589" name="【児童館】&#10;一人当たり面積最小値テキスト"/>
        <xdr:cNvSpPr txBox="1"/>
      </xdr:nvSpPr>
      <xdr:spPr>
        <a:xfrm>
          <a:off x="19547840" y="1441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163830</xdr:rowOff>
    </xdr:from>
    <xdr:to>
      <xdr:col>116</xdr:col>
      <xdr:colOff>152400</xdr:colOff>
      <xdr:row>85</xdr:row>
      <xdr:rowOff>163830</xdr:rowOff>
    </xdr:to>
    <xdr:cxnSp macro="">
      <xdr:nvCxnSpPr>
        <xdr:cNvPr id="590" name="直線コネクタ 589"/>
        <xdr:cNvCxnSpPr/>
      </xdr:nvCxnSpPr>
      <xdr:spPr>
        <a:xfrm>
          <a:off x="19443700" y="144132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125747</xdr:rowOff>
    </xdr:from>
    <xdr:ext cx="469744" cy="259045"/>
    <xdr:sp macro="" textlink="">
      <xdr:nvSpPr>
        <xdr:cNvPr id="591" name="【児童館】&#10;一人当たり面積最大値テキスト"/>
        <xdr:cNvSpPr txBox="1"/>
      </xdr:nvSpPr>
      <xdr:spPr>
        <a:xfrm>
          <a:off x="19547840" y="12866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7620</xdr:rowOff>
    </xdr:from>
    <xdr:to>
      <xdr:col>116</xdr:col>
      <xdr:colOff>152400</xdr:colOff>
      <xdr:row>78</xdr:row>
      <xdr:rowOff>7620</xdr:rowOff>
    </xdr:to>
    <xdr:cxnSp macro="">
      <xdr:nvCxnSpPr>
        <xdr:cNvPr id="592" name="直線コネクタ 591"/>
        <xdr:cNvCxnSpPr/>
      </xdr:nvCxnSpPr>
      <xdr:spPr>
        <a:xfrm>
          <a:off x="19443700" y="130835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17797</xdr:rowOff>
    </xdr:from>
    <xdr:ext cx="469744" cy="259045"/>
    <xdr:sp macro="" textlink="">
      <xdr:nvSpPr>
        <xdr:cNvPr id="593" name="【児童館】&#10;一人当たり面積平均値テキスト"/>
        <xdr:cNvSpPr txBox="1"/>
      </xdr:nvSpPr>
      <xdr:spPr>
        <a:xfrm>
          <a:off x="19547840" y="139319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166370</xdr:rowOff>
    </xdr:from>
    <xdr:to>
      <xdr:col>116</xdr:col>
      <xdr:colOff>114300</xdr:colOff>
      <xdr:row>84</xdr:row>
      <xdr:rowOff>96520</xdr:rowOff>
    </xdr:to>
    <xdr:sp macro="" textlink="">
      <xdr:nvSpPr>
        <xdr:cNvPr id="594" name="フローチャート: 判断 593"/>
        <xdr:cNvSpPr/>
      </xdr:nvSpPr>
      <xdr:spPr>
        <a:xfrm>
          <a:off x="19458940" y="140804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25400</xdr:rowOff>
    </xdr:from>
    <xdr:to>
      <xdr:col>112</xdr:col>
      <xdr:colOff>38100</xdr:colOff>
      <xdr:row>84</xdr:row>
      <xdr:rowOff>127000</xdr:rowOff>
    </xdr:to>
    <xdr:sp macro="" textlink="">
      <xdr:nvSpPr>
        <xdr:cNvPr id="595" name="フローチャート: 判断 594"/>
        <xdr:cNvSpPr/>
      </xdr:nvSpPr>
      <xdr:spPr>
        <a:xfrm>
          <a:off x="18735040" y="1410716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71120</xdr:rowOff>
    </xdr:from>
    <xdr:to>
      <xdr:col>107</xdr:col>
      <xdr:colOff>101600</xdr:colOff>
      <xdr:row>85</xdr:row>
      <xdr:rowOff>1270</xdr:rowOff>
    </xdr:to>
    <xdr:sp macro="" textlink="">
      <xdr:nvSpPr>
        <xdr:cNvPr id="596" name="フローチャート: 判断 595"/>
        <xdr:cNvSpPr/>
      </xdr:nvSpPr>
      <xdr:spPr>
        <a:xfrm>
          <a:off x="17937480" y="141528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97" name="テキスト ボックス 596"/>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8" name="テキスト ボックス 597"/>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9" name="テキスト ボックス 598"/>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0" name="テキスト ボックス 599"/>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1" name="テキスト ボックス 600"/>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59689</xdr:rowOff>
    </xdr:from>
    <xdr:to>
      <xdr:col>116</xdr:col>
      <xdr:colOff>114300</xdr:colOff>
      <xdr:row>85</xdr:row>
      <xdr:rowOff>161289</xdr:rowOff>
    </xdr:to>
    <xdr:sp macro="" textlink="">
      <xdr:nvSpPr>
        <xdr:cNvPr id="602" name="楕円 601"/>
        <xdr:cNvSpPr/>
      </xdr:nvSpPr>
      <xdr:spPr>
        <a:xfrm>
          <a:off x="19458940" y="1430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146066</xdr:rowOff>
    </xdr:from>
    <xdr:ext cx="469744" cy="259045"/>
    <xdr:sp macro="" textlink="">
      <xdr:nvSpPr>
        <xdr:cNvPr id="603" name="【児童館】&#10;一人当たり面積該当値テキスト"/>
        <xdr:cNvSpPr txBox="1"/>
      </xdr:nvSpPr>
      <xdr:spPr>
        <a:xfrm>
          <a:off x="19547840" y="14227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59689</xdr:rowOff>
    </xdr:from>
    <xdr:to>
      <xdr:col>112</xdr:col>
      <xdr:colOff>38100</xdr:colOff>
      <xdr:row>85</xdr:row>
      <xdr:rowOff>161289</xdr:rowOff>
    </xdr:to>
    <xdr:sp macro="" textlink="">
      <xdr:nvSpPr>
        <xdr:cNvPr id="604" name="楕円 603"/>
        <xdr:cNvSpPr/>
      </xdr:nvSpPr>
      <xdr:spPr>
        <a:xfrm>
          <a:off x="18735040" y="1430908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110489</xdr:rowOff>
    </xdr:from>
    <xdr:to>
      <xdr:col>116</xdr:col>
      <xdr:colOff>63500</xdr:colOff>
      <xdr:row>85</xdr:row>
      <xdr:rowOff>110489</xdr:rowOff>
    </xdr:to>
    <xdr:cxnSp macro="">
      <xdr:nvCxnSpPr>
        <xdr:cNvPr id="605" name="直線コネクタ 604"/>
        <xdr:cNvCxnSpPr/>
      </xdr:nvCxnSpPr>
      <xdr:spPr>
        <a:xfrm>
          <a:off x="18778220" y="14359889"/>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59689</xdr:rowOff>
    </xdr:from>
    <xdr:to>
      <xdr:col>107</xdr:col>
      <xdr:colOff>101600</xdr:colOff>
      <xdr:row>85</xdr:row>
      <xdr:rowOff>161289</xdr:rowOff>
    </xdr:to>
    <xdr:sp macro="" textlink="">
      <xdr:nvSpPr>
        <xdr:cNvPr id="606" name="楕円 605"/>
        <xdr:cNvSpPr/>
      </xdr:nvSpPr>
      <xdr:spPr>
        <a:xfrm>
          <a:off x="17937480" y="1430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110489</xdr:rowOff>
    </xdr:from>
    <xdr:to>
      <xdr:col>111</xdr:col>
      <xdr:colOff>177800</xdr:colOff>
      <xdr:row>85</xdr:row>
      <xdr:rowOff>110489</xdr:rowOff>
    </xdr:to>
    <xdr:cxnSp macro="">
      <xdr:nvCxnSpPr>
        <xdr:cNvPr id="607" name="直線コネクタ 606"/>
        <xdr:cNvCxnSpPr/>
      </xdr:nvCxnSpPr>
      <xdr:spPr>
        <a:xfrm>
          <a:off x="17988280" y="14359889"/>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143527</xdr:rowOff>
    </xdr:from>
    <xdr:ext cx="469744" cy="259045"/>
    <xdr:sp macro="" textlink="">
      <xdr:nvSpPr>
        <xdr:cNvPr id="608" name="n_1aveValue【児童館】&#10;一人当たり面積"/>
        <xdr:cNvSpPr txBox="1"/>
      </xdr:nvSpPr>
      <xdr:spPr>
        <a:xfrm>
          <a:off x="18561127" y="1389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17797</xdr:rowOff>
    </xdr:from>
    <xdr:ext cx="469744" cy="259045"/>
    <xdr:sp macro="" textlink="">
      <xdr:nvSpPr>
        <xdr:cNvPr id="609" name="n_2aveValue【児童館】&#10;一人当たり面積"/>
        <xdr:cNvSpPr txBox="1"/>
      </xdr:nvSpPr>
      <xdr:spPr>
        <a:xfrm>
          <a:off x="17776267" y="13931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152416</xdr:rowOff>
    </xdr:from>
    <xdr:ext cx="469744" cy="259045"/>
    <xdr:sp macro="" textlink="">
      <xdr:nvSpPr>
        <xdr:cNvPr id="610" name="n_1mainValue【児童館】&#10;一人当たり面積"/>
        <xdr:cNvSpPr txBox="1"/>
      </xdr:nvSpPr>
      <xdr:spPr>
        <a:xfrm>
          <a:off x="18561127" y="1440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152416</xdr:rowOff>
    </xdr:from>
    <xdr:ext cx="469744" cy="259045"/>
    <xdr:sp macro="" textlink="">
      <xdr:nvSpPr>
        <xdr:cNvPr id="611" name="n_2mainValue【児童館】&#10;一人当たり面積"/>
        <xdr:cNvSpPr txBox="1"/>
      </xdr:nvSpPr>
      <xdr:spPr>
        <a:xfrm>
          <a:off x="17776267" y="1440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2" name="正方形/長方形 611"/>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3" name="正方形/長方形 612"/>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4" name="正方形/長方形 613"/>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5" name="正方形/長方形 614"/>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6" name="正方形/長方形 615"/>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7" name="正方形/長方形 616"/>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8" name="正方形/長方形 617"/>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9" name="正方形/長方形 618"/>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0" name="テキスト ボックス 619"/>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1" name="直線コネクタ 620"/>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22" name="テキスト ボックス 621"/>
        <xdr:cNvSpPr txBox="1"/>
      </xdr:nvSpPr>
      <xdr:spPr>
        <a:xfrm>
          <a:off x="10602761" y="18488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23" name="直線コネクタ 622"/>
        <xdr:cNvCxnSpPr/>
      </xdr:nvCxnSpPr>
      <xdr:spPr>
        <a:xfrm>
          <a:off x="10960100" y="181813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24" name="テキスト ボックス 623"/>
        <xdr:cNvSpPr txBox="1"/>
      </xdr:nvSpPr>
      <xdr:spPr>
        <a:xfrm>
          <a:off x="10602761" y="180429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25" name="直線コネクタ 624"/>
        <xdr:cNvCxnSpPr/>
      </xdr:nvCxnSpPr>
      <xdr:spPr>
        <a:xfrm>
          <a:off x="10960100" y="177355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26" name="テキスト ボックス 625"/>
        <xdr:cNvSpPr txBox="1"/>
      </xdr:nvSpPr>
      <xdr:spPr>
        <a:xfrm>
          <a:off x="10602761" y="175971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27" name="直線コネクタ 626"/>
        <xdr:cNvCxnSpPr/>
      </xdr:nvCxnSpPr>
      <xdr:spPr>
        <a:xfrm>
          <a:off x="10960100" y="172859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28" name="テキスト ボックス 627"/>
        <xdr:cNvSpPr txBox="1"/>
      </xdr:nvSpPr>
      <xdr:spPr>
        <a:xfrm>
          <a:off x="10602761" y="171475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29" name="直線コネクタ 628"/>
        <xdr:cNvCxnSpPr/>
      </xdr:nvCxnSpPr>
      <xdr:spPr>
        <a:xfrm>
          <a:off x="10960100" y="16840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630" name="テキスト ボックス 629"/>
        <xdr:cNvSpPr txBox="1"/>
      </xdr:nvSpPr>
      <xdr:spPr>
        <a:xfrm>
          <a:off x="1056150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1" name="直線コネクタ 630"/>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2" name="テキスト ボックス 631"/>
        <xdr:cNvSpPr txBox="1"/>
      </xdr:nvSpPr>
      <xdr:spPr>
        <a:xfrm>
          <a:off x="105615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3" name="【公民館】&#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41911</xdr:rowOff>
    </xdr:from>
    <xdr:to>
      <xdr:col>85</xdr:col>
      <xdr:colOff>126364</xdr:colOff>
      <xdr:row>107</xdr:row>
      <xdr:rowOff>158496</xdr:rowOff>
    </xdr:to>
    <xdr:cxnSp macro="">
      <xdr:nvCxnSpPr>
        <xdr:cNvPr id="634" name="直線コネクタ 633"/>
        <xdr:cNvCxnSpPr/>
      </xdr:nvCxnSpPr>
      <xdr:spPr>
        <a:xfrm flipV="1">
          <a:off x="14375764" y="16973551"/>
          <a:ext cx="0" cy="1122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162323</xdr:rowOff>
    </xdr:from>
    <xdr:ext cx="405111" cy="259045"/>
    <xdr:sp macro="" textlink="">
      <xdr:nvSpPr>
        <xdr:cNvPr id="635" name="【公民館】&#10;有形固定資産減価償却率最小値テキスト"/>
        <xdr:cNvSpPr txBox="1"/>
      </xdr:nvSpPr>
      <xdr:spPr>
        <a:xfrm>
          <a:off x="14414500" y="18099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158496</xdr:rowOff>
    </xdr:from>
    <xdr:to>
      <xdr:col>86</xdr:col>
      <xdr:colOff>25400</xdr:colOff>
      <xdr:row>107</xdr:row>
      <xdr:rowOff>158496</xdr:rowOff>
    </xdr:to>
    <xdr:cxnSp macro="">
      <xdr:nvCxnSpPr>
        <xdr:cNvPr id="636" name="直線コネクタ 635"/>
        <xdr:cNvCxnSpPr/>
      </xdr:nvCxnSpPr>
      <xdr:spPr>
        <a:xfrm>
          <a:off x="14287500" y="1809597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160038</xdr:rowOff>
    </xdr:from>
    <xdr:ext cx="405111" cy="259045"/>
    <xdr:sp macro="" textlink="">
      <xdr:nvSpPr>
        <xdr:cNvPr id="637" name="【公民館】&#10;有形固定資産減価償却率最大値テキスト"/>
        <xdr:cNvSpPr txBox="1"/>
      </xdr:nvSpPr>
      <xdr:spPr>
        <a:xfrm>
          <a:off x="14414500" y="16756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41911</xdr:rowOff>
    </xdr:from>
    <xdr:to>
      <xdr:col>86</xdr:col>
      <xdr:colOff>25400</xdr:colOff>
      <xdr:row>101</xdr:row>
      <xdr:rowOff>41911</xdr:rowOff>
    </xdr:to>
    <xdr:cxnSp macro="">
      <xdr:nvCxnSpPr>
        <xdr:cNvPr id="638" name="直線コネクタ 637"/>
        <xdr:cNvCxnSpPr/>
      </xdr:nvCxnSpPr>
      <xdr:spPr>
        <a:xfrm>
          <a:off x="14287500" y="1697355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4842</xdr:rowOff>
    </xdr:from>
    <xdr:ext cx="405111" cy="259045"/>
    <xdr:sp macro="" textlink="">
      <xdr:nvSpPr>
        <xdr:cNvPr id="639" name="【公民館】&#10;有形固定資産減価償却率平均値テキスト"/>
        <xdr:cNvSpPr txBox="1"/>
      </xdr:nvSpPr>
      <xdr:spPr>
        <a:xfrm>
          <a:off x="14414500" y="174394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153415</xdr:rowOff>
    </xdr:from>
    <xdr:to>
      <xdr:col>85</xdr:col>
      <xdr:colOff>177800</xdr:colOff>
      <xdr:row>105</xdr:row>
      <xdr:rowOff>83565</xdr:rowOff>
    </xdr:to>
    <xdr:sp macro="" textlink="">
      <xdr:nvSpPr>
        <xdr:cNvPr id="640" name="フローチャート: 判断 639"/>
        <xdr:cNvSpPr/>
      </xdr:nvSpPr>
      <xdr:spPr>
        <a:xfrm>
          <a:off x="14325600" y="1758797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82550</xdr:rowOff>
    </xdr:from>
    <xdr:to>
      <xdr:col>81</xdr:col>
      <xdr:colOff>101600</xdr:colOff>
      <xdr:row>105</xdr:row>
      <xdr:rowOff>12700</xdr:rowOff>
    </xdr:to>
    <xdr:sp macro="" textlink="">
      <xdr:nvSpPr>
        <xdr:cNvPr id="641" name="フローチャート: 判断 640"/>
        <xdr:cNvSpPr/>
      </xdr:nvSpPr>
      <xdr:spPr>
        <a:xfrm>
          <a:off x="13578840" y="175171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91694</xdr:rowOff>
    </xdr:from>
    <xdr:to>
      <xdr:col>76</xdr:col>
      <xdr:colOff>165100</xdr:colOff>
      <xdr:row>105</xdr:row>
      <xdr:rowOff>21844</xdr:rowOff>
    </xdr:to>
    <xdr:sp macro="" textlink="">
      <xdr:nvSpPr>
        <xdr:cNvPr id="642" name="フローチャート: 判断 641"/>
        <xdr:cNvSpPr/>
      </xdr:nvSpPr>
      <xdr:spPr>
        <a:xfrm>
          <a:off x="12804140" y="175262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3" name="テキスト ボックス 642"/>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4" name="テキスト ボックス 643"/>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5" name="テキスト ボックス 644"/>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6" name="テキスト ボックス 645"/>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7" name="テキスト ボックス 646"/>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32258</xdr:rowOff>
    </xdr:from>
    <xdr:to>
      <xdr:col>85</xdr:col>
      <xdr:colOff>177800</xdr:colOff>
      <xdr:row>107</xdr:row>
      <xdr:rowOff>133858</xdr:rowOff>
    </xdr:to>
    <xdr:sp macro="" textlink="">
      <xdr:nvSpPr>
        <xdr:cNvPr id="648" name="楕円 647"/>
        <xdr:cNvSpPr/>
      </xdr:nvSpPr>
      <xdr:spPr>
        <a:xfrm>
          <a:off x="14325600" y="17969738"/>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118635</xdr:rowOff>
    </xdr:from>
    <xdr:ext cx="405111" cy="259045"/>
    <xdr:sp macro="" textlink="">
      <xdr:nvSpPr>
        <xdr:cNvPr id="649" name="【公民館】&#10;有形固定資産減価償却率該当値テキスト"/>
        <xdr:cNvSpPr txBox="1"/>
      </xdr:nvSpPr>
      <xdr:spPr>
        <a:xfrm>
          <a:off x="14414500" y="17888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82550</xdr:rowOff>
    </xdr:from>
    <xdr:to>
      <xdr:col>81</xdr:col>
      <xdr:colOff>101600</xdr:colOff>
      <xdr:row>108</xdr:row>
      <xdr:rowOff>12700</xdr:rowOff>
    </xdr:to>
    <xdr:sp macro="" textlink="">
      <xdr:nvSpPr>
        <xdr:cNvPr id="650" name="楕円 649"/>
        <xdr:cNvSpPr/>
      </xdr:nvSpPr>
      <xdr:spPr>
        <a:xfrm>
          <a:off x="13578840" y="180200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83058</xdr:rowOff>
    </xdr:from>
    <xdr:to>
      <xdr:col>85</xdr:col>
      <xdr:colOff>127000</xdr:colOff>
      <xdr:row>107</xdr:row>
      <xdr:rowOff>133350</xdr:rowOff>
    </xdr:to>
    <xdr:cxnSp macro="">
      <xdr:nvCxnSpPr>
        <xdr:cNvPr id="651" name="直線コネクタ 650"/>
        <xdr:cNvCxnSpPr/>
      </xdr:nvCxnSpPr>
      <xdr:spPr>
        <a:xfrm flipV="1">
          <a:off x="13629640" y="18020538"/>
          <a:ext cx="74676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132842</xdr:rowOff>
    </xdr:from>
    <xdr:to>
      <xdr:col>76</xdr:col>
      <xdr:colOff>165100</xdr:colOff>
      <xdr:row>108</xdr:row>
      <xdr:rowOff>62992</xdr:rowOff>
    </xdr:to>
    <xdr:sp macro="" textlink="">
      <xdr:nvSpPr>
        <xdr:cNvPr id="652" name="楕円 651"/>
        <xdr:cNvSpPr/>
      </xdr:nvSpPr>
      <xdr:spPr>
        <a:xfrm>
          <a:off x="12804140" y="1807032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133350</xdr:rowOff>
    </xdr:from>
    <xdr:to>
      <xdr:col>81</xdr:col>
      <xdr:colOff>50800</xdr:colOff>
      <xdr:row>108</xdr:row>
      <xdr:rowOff>12192</xdr:rowOff>
    </xdr:to>
    <xdr:cxnSp macro="">
      <xdr:nvCxnSpPr>
        <xdr:cNvPr id="653" name="直線コネクタ 652"/>
        <xdr:cNvCxnSpPr/>
      </xdr:nvCxnSpPr>
      <xdr:spPr>
        <a:xfrm flipV="1">
          <a:off x="12854940" y="18070830"/>
          <a:ext cx="774700" cy="46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29227</xdr:rowOff>
    </xdr:from>
    <xdr:ext cx="405111" cy="259045"/>
    <xdr:sp macro="" textlink="">
      <xdr:nvSpPr>
        <xdr:cNvPr id="654" name="n_1aveValue【公民館】&#10;有形固定資産減価償却率"/>
        <xdr:cNvSpPr txBox="1"/>
      </xdr:nvSpPr>
      <xdr:spPr>
        <a:xfrm>
          <a:off x="13437244" y="1729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38371</xdr:rowOff>
    </xdr:from>
    <xdr:ext cx="405111" cy="259045"/>
    <xdr:sp macro="" textlink="">
      <xdr:nvSpPr>
        <xdr:cNvPr id="655" name="n_2aveValue【公民館】&#10;有形固定資産減価償却率"/>
        <xdr:cNvSpPr txBox="1"/>
      </xdr:nvSpPr>
      <xdr:spPr>
        <a:xfrm>
          <a:off x="12675244" y="1730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3827</xdr:rowOff>
    </xdr:from>
    <xdr:ext cx="405111" cy="259045"/>
    <xdr:sp macro="" textlink="">
      <xdr:nvSpPr>
        <xdr:cNvPr id="656" name="n_1mainValue【公民館】&#10;有形固定資産減価償却率"/>
        <xdr:cNvSpPr txBox="1"/>
      </xdr:nvSpPr>
      <xdr:spPr>
        <a:xfrm>
          <a:off x="13437244"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54119</xdr:rowOff>
    </xdr:from>
    <xdr:ext cx="405111" cy="259045"/>
    <xdr:sp macro="" textlink="">
      <xdr:nvSpPr>
        <xdr:cNvPr id="657" name="n_2mainValue【公民館】&#10;有形固定資産減価償却率"/>
        <xdr:cNvSpPr txBox="1"/>
      </xdr:nvSpPr>
      <xdr:spPr>
        <a:xfrm>
          <a:off x="12675244" y="18159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8" name="正方形/長方形 657"/>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9" name="正方形/長方形 658"/>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0" name="正方形/長方形 659"/>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1" name="正方形/長方形 660"/>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2" name="正方形/長方形 661"/>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3" name="正方形/長方形 662"/>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4" name="正方形/長方形 663"/>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5" name="正方形/長方形 664"/>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6" name="テキスト ボックス 665"/>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7" name="直線コネクタ 666"/>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68" name="直線コネクタ 667"/>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69" name="テキスト ボックス 668"/>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70" name="直線コネクタ 669"/>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71" name="テキスト ボックス 670"/>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72" name="直線コネクタ 671"/>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73" name="テキスト ボックス 672"/>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74" name="直線コネクタ 673"/>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75" name="テキスト ボックス 674"/>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76" name="直線コネクタ 675"/>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77" name="テキスト ボックス 676"/>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78" name="直線コネクタ 677"/>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79" name="テキスト ボックス 678"/>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0" name="直線コネクタ 679"/>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1" name="テキスト ボックス 680"/>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2" name="【公民館】&#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146413</xdr:rowOff>
    </xdr:from>
    <xdr:to>
      <xdr:col>116</xdr:col>
      <xdr:colOff>62864</xdr:colOff>
      <xdr:row>108</xdr:row>
      <xdr:rowOff>95794</xdr:rowOff>
    </xdr:to>
    <xdr:cxnSp macro="">
      <xdr:nvCxnSpPr>
        <xdr:cNvPr id="683" name="直線コネクタ 682"/>
        <xdr:cNvCxnSpPr/>
      </xdr:nvCxnSpPr>
      <xdr:spPr>
        <a:xfrm flipV="1">
          <a:off x="19509104" y="16910413"/>
          <a:ext cx="0" cy="129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99621</xdr:rowOff>
    </xdr:from>
    <xdr:ext cx="469744" cy="259045"/>
    <xdr:sp macro="" textlink="">
      <xdr:nvSpPr>
        <xdr:cNvPr id="684" name="【公民館】&#10;一人当たり面積最小値テキスト"/>
        <xdr:cNvSpPr txBox="1"/>
      </xdr:nvSpPr>
      <xdr:spPr>
        <a:xfrm>
          <a:off x="19547840" y="18204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95794</xdr:rowOff>
    </xdr:from>
    <xdr:to>
      <xdr:col>116</xdr:col>
      <xdr:colOff>152400</xdr:colOff>
      <xdr:row>108</xdr:row>
      <xdr:rowOff>95794</xdr:rowOff>
    </xdr:to>
    <xdr:cxnSp macro="">
      <xdr:nvCxnSpPr>
        <xdr:cNvPr id="685" name="直線コネクタ 684"/>
        <xdr:cNvCxnSpPr/>
      </xdr:nvCxnSpPr>
      <xdr:spPr>
        <a:xfrm>
          <a:off x="19443700" y="182009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93090</xdr:rowOff>
    </xdr:from>
    <xdr:ext cx="469744" cy="259045"/>
    <xdr:sp macro="" textlink="">
      <xdr:nvSpPr>
        <xdr:cNvPr id="686" name="【公民館】&#10;一人当たり面積最大値テキスト"/>
        <xdr:cNvSpPr txBox="1"/>
      </xdr:nvSpPr>
      <xdr:spPr>
        <a:xfrm>
          <a:off x="19547840" y="16689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146413</xdr:rowOff>
    </xdr:from>
    <xdr:to>
      <xdr:col>116</xdr:col>
      <xdr:colOff>152400</xdr:colOff>
      <xdr:row>100</xdr:row>
      <xdr:rowOff>146413</xdr:rowOff>
    </xdr:to>
    <xdr:cxnSp macro="">
      <xdr:nvCxnSpPr>
        <xdr:cNvPr id="687" name="直線コネクタ 686"/>
        <xdr:cNvCxnSpPr/>
      </xdr:nvCxnSpPr>
      <xdr:spPr>
        <a:xfrm>
          <a:off x="19443700" y="1691041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120122</xdr:rowOff>
    </xdr:from>
    <xdr:ext cx="469744" cy="259045"/>
    <xdr:sp macro="" textlink="">
      <xdr:nvSpPr>
        <xdr:cNvPr id="688" name="【公民館】&#10;一人当たり面積平均値テキスト"/>
        <xdr:cNvSpPr txBox="1"/>
      </xdr:nvSpPr>
      <xdr:spPr>
        <a:xfrm>
          <a:off x="19547840" y="175546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97245</xdr:rowOff>
    </xdr:from>
    <xdr:to>
      <xdr:col>116</xdr:col>
      <xdr:colOff>114300</xdr:colOff>
      <xdr:row>106</xdr:row>
      <xdr:rowOff>27395</xdr:rowOff>
    </xdr:to>
    <xdr:sp macro="" textlink="">
      <xdr:nvSpPr>
        <xdr:cNvPr id="689" name="フローチャート: 判断 688"/>
        <xdr:cNvSpPr/>
      </xdr:nvSpPr>
      <xdr:spPr>
        <a:xfrm>
          <a:off x="19458940" y="176994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30299</xdr:rowOff>
    </xdr:from>
    <xdr:to>
      <xdr:col>112</xdr:col>
      <xdr:colOff>38100</xdr:colOff>
      <xdr:row>106</xdr:row>
      <xdr:rowOff>131899</xdr:rowOff>
    </xdr:to>
    <xdr:sp macro="" textlink="">
      <xdr:nvSpPr>
        <xdr:cNvPr id="690" name="フローチャート: 判断 689"/>
        <xdr:cNvSpPr/>
      </xdr:nvSpPr>
      <xdr:spPr>
        <a:xfrm>
          <a:off x="18735040" y="1780013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31931</xdr:rowOff>
    </xdr:from>
    <xdr:to>
      <xdr:col>107</xdr:col>
      <xdr:colOff>101600</xdr:colOff>
      <xdr:row>106</xdr:row>
      <xdr:rowOff>133531</xdr:rowOff>
    </xdr:to>
    <xdr:sp macro="" textlink="">
      <xdr:nvSpPr>
        <xdr:cNvPr id="691" name="フローチャート: 判断 690"/>
        <xdr:cNvSpPr/>
      </xdr:nvSpPr>
      <xdr:spPr>
        <a:xfrm>
          <a:off x="17937480" y="17801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2" name="テキスト ボックス 691"/>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3" name="テキスト ボックス 692"/>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4" name="テキスト ボックス 693"/>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5" name="テキスト ボックス 694"/>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6" name="テキスト ボックス 695"/>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129902</xdr:rowOff>
    </xdr:from>
    <xdr:to>
      <xdr:col>116</xdr:col>
      <xdr:colOff>114300</xdr:colOff>
      <xdr:row>107</xdr:row>
      <xdr:rowOff>60052</xdr:rowOff>
    </xdr:to>
    <xdr:sp macro="" textlink="">
      <xdr:nvSpPr>
        <xdr:cNvPr id="697" name="楕円 696"/>
        <xdr:cNvSpPr/>
      </xdr:nvSpPr>
      <xdr:spPr>
        <a:xfrm>
          <a:off x="19458940" y="1789974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108329</xdr:rowOff>
    </xdr:from>
    <xdr:ext cx="469744" cy="259045"/>
    <xdr:sp macro="" textlink="">
      <xdr:nvSpPr>
        <xdr:cNvPr id="698" name="【公民館】&#10;一人当たり面積該当値テキスト"/>
        <xdr:cNvSpPr txBox="1"/>
      </xdr:nvSpPr>
      <xdr:spPr>
        <a:xfrm>
          <a:off x="19547840" y="17878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133169</xdr:rowOff>
    </xdr:from>
    <xdr:to>
      <xdr:col>112</xdr:col>
      <xdr:colOff>38100</xdr:colOff>
      <xdr:row>107</xdr:row>
      <xdr:rowOff>63319</xdr:rowOff>
    </xdr:to>
    <xdr:sp macro="" textlink="">
      <xdr:nvSpPr>
        <xdr:cNvPr id="699" name="楕円 698"/>
        <xdr:cNvSpPr/>
      </xdr:nvSpPr>
      <xdr:spPr>
        <a:xfrm>
          <a:off x="18735040" y="1790300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9252</xdr:rowOff>
    </xdr:from>
    <xdr:to>
      <xdr:col>116</xdr:col>
      <xdr:colOff>63500</xdr:colOff>
      <xdr:row>107</xdr:row>
      <xdr:rowOff>12519</xdr:rowOff>
    </xdr:to>
    <xdr:cxnSp macro="">
      <xdr:nvCxnSpPr>
        <xdr:cNvPr id="700" name="直線コネクタ 699"/>
        <xdr:cNvCxnSpPr/>
      </xdr:nvCxnSpPr>
      <xdr:spPr>
        <a:xfrm flipV="1">
          <a:off x="18778220" y="17946732"/>
          <a:ext cx="73152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136434</xdr:rowOff>
    </xdr:from>
    <xdr:to>
      <xdr:col>107</xdr:col>
      <xdr:colOff>101600</xdr:colOff>
      <xdr:row>107</xdr:row>
      <xdr:rowOff>66584</xdr:rowOff>
    </xdr:to>
    <xdr:sp macro="" textlink="">
      <xdr:nvSpPr>
        <xdr:cNvPr id="701" name="楕円 700"/>
        <xdr:cNvSpPr/>
      </xdr:nvSpPr>
      <xdr:spPr>
        <a:xfrm>
          <a:off x="17937480" y="1790627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12519</xdr:rowOff>
    </xdr:from>
    <xdr:to>
      <xdr:col>111</xdr:col>
      <xdr:colOff>177800</xdr:colOff>
      <xdr:row>107</xdr:row>
      <xdr:rowOff>15784</xdr:rowOff>
    </xdr:to>
    <xdr:cxnSp macro="">
      <xdr:nvCxnSpPr>
        <xdr:cNvPr id="702" name="直線コネクタ 701"/>
        <xdr:cNvCxnSpPr/>
      </xdr:nvCxnSpPr>
      <xdr:spPr>
        <a:xfrm flipV="1">
          <a:off x="17988280" y="17949999"/>
          <a:ext cx="78994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148426</xdr:rowOff>
    </xdr:from>
    <xdr:ext cx="469744" cy="259045"/>
    <xdr:sp macro="" textlink="">
      <xdr:nvSpPr>
        <xdr:cNvPr id="703" name="n_1aveValue【公民館】&#10;一人当たり面積"/>
        <xdr:cNvSpPr txBox="1"/>
      </xdr:nvSpPr>
      <xdr:spPr>
        <a:xfrm>
          <a:off x="18561127" y="17582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150058</xdr:rowOff>
    </xdr:from>
    <xdr:ext cx="469744" cy="259045"/>
    <xdr:sp macro="" textlink="">
      <xdr:nvSpPr>
        <xdr:cNvPr id="704" name="n_2aveValue【公民館】&#10;一人当たり面積"/>
        <xdr:cNvSpPr txBox="1"/>
      </xdr:nvSpPr>
      <xdr:spPr>
        <a:xfrm>
          <a:off x="17776267" y="17584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54446</xdr:rowOff>
    </xdr:from>
    <xdr:ext cx="469744" cy="259045"/>
    <xdr:sp macro="" textlink="">
      <xdr:nvSpPr>
        <xdr:cNvPr id="705" name="n_1mainValue【公民館】&#10;一人当たり面積"/>
        <xdr:cNvSpPr txBox="1"/>
      </xdr:nvSpPr>
      <xdr:spPr>
        <a:xfrm>
          <a:off x="18561127" y="17991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57711</xdr:rowOff>
    </xdr:from>
    <xdr:ext cx="469744" cy="259045"/>
    <xdr:sp macro="" textlink="">
      <xdr:nvSpPr>
        <xdr:cNvPr id="706" name="n_2mainValue【公民館】&#10;一人当たり面積"/>
        <xdr:cNvSpPr txBox="1"/>
      </xdr:nvSpPr>
      <xdr:spPr>
        <a:xfrm>
          <a:off x="17776267" y="17995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7" name="正方形/長方形 706"/>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8" name="正方形/長方形 707"/>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9" name="テキスト ボックス 708"/>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ほとんどの類型において、有形固定資産減価償却率は類似団体平均を下回っているものの、児童館については類似団体平均を大きく上回っている。これは、児童館の建築年度が昭和４９年度で、耐用年数である２５年を経過しているためである。平成２９年度に地域集会施設再整備計画を策定しており、計画的に施設の維持・更新を行っていく。認定こども園・幼稚園・保育所のポイントが平成２８年度から大きく減少したのは、平成２９年度に農村地域保育所の集約化により、保育所建設を行ったことによるもの。</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北海道芽室町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18,734
18,690
513.76
13,871,532
13,556,173
302,470
7,189,000
8,809,377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29920" y="304292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3608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67056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36081" y="6868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67056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36081" y="64185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67056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36081" y="597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67056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xdr:cNvSpPr txBox="1"/>
      </xdr:nvSpPr>
      <xdr:spPr>
        <a:xfrm>
          <a:off x="27196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7196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135636</xdr:rowOff>
    </xdr:from>
    <xdr:to>
      <xdr:col>24</xdr:col>
      <xdr:colOff>62865</xdr:colOff>
      <xdr:row>42</xdr:row>
      <xdr:rowOff>23622</xdr:rowOff>
    </xdr:to>
    <xdr:cxnSp macro="">
      <xdr:nvCxnSpPr>
        <xdr:cNvPr id="54" name="直線コネクタ 53"/>
        <xdr:cNvCxnSpPr/>
      </xdr:nvCxnSpPr>
      <xdr:spPr>
        <a:xfrm flipV="1">
          <a:off x="4086225" y="5667756"/>
          <a:ext cx="0" cy="1396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27449</xdr:rowOff>
    </xdr:from>
    <xdr:ext cx="405111" cy="259045"/>
    <xdr:sp macro="" textlink="">
      <xdr:nvSpPr>
        <xdr:cNvPr id="55" name="【図書館】&#10;有形固定資産減価償却率最小値テキスト"/>
        <xdr:cNvSpPr txBox="1"/>
      </xdr:nvSpPr>
      <xdr:spPr>
        <a:xfrm>
          <a:off x="4124960" y="7068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23622</xdr:rowOff>
    </xdr:from>
    <xdr:to>
      <xdr:col>24</xdr:col>
      <xdr:colOff>152400</xdr:colOff>
      <xdr:row>42</xdr:row>
      <xdr:rowOff>23622</xdr:rowOff>
    </xdr:to>
    <xdr:cxnSp macro="">
      <xdr:nvCxnSpPr>
        <xdr:cNvPr id="56" name="直線コネクタ 55"/>
        <xdr:cNvCxnSpPr/>
      </xdr:nvCxnSpPr>
      <xdr:spPr>
        <a:xfrm>
          <a:off x="4020820" y="706450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82313</xdr:rowOff>
    </xdr:from>
    <xdr:ext cx="405111" cy="259045"/>
    <xdr:sp macro="" textlink="">
      <xdr:nvSpPr>
        <xdr:cNvPr id="57" name="【図書館】&#10;有形固定資産減価償却率最大値テキスト"/>
        <xdr:cNvSpPr txBox="1"/>
      </xdr:nvSpPr>
      <xdr:spPr>
        <a:xfrm>
          <a:off x="4124960" y="5446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135636</xdr:rowOff>
    </xdr:from>
    <xdr:to>
      <xdr:col>24</xdr:col>
      <xdr:colOff>152400</xdr:colOff>
      <xdr:row>33</xdr:row>
      <xdr:rowOff>135636</xdr:rowOff>
    </xdr:to>
    <xdr:cxnSp macro="">
      <xdr:nvCxnSpPr>
        <xdr:cNvPr id="58" name="直線コネクタ 57"/>
        <xdr:cNvCxnSpPr/>
      </xdr:nvCxnSpPr>
      <xdr:spPr>
        <a:xfrm>
          <a:off x="4020820" y="566775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6113</xdr:rowOff>
    </xdr:from>
    <xdr:ext cx="405111" cy="259045"/>
    <xdr:sp macro="" textlink="">
      <xdr:nvSpPr>
        <xdr:cNvPr id="59" name="【図書館】&#10;有形固定資産減価償却率平均値テキスト"/>
        <xdr:cNvSpPr txBox="1"/>
      </xdr:nvSpPr>
      <xdr:spPr>
        <a:xfrm>
          <a:off x="4124960" y="67117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27686</xdr:rowOff>
    </xdr:from>
    <xdr:to>
      <xdr:col>24</xdr:col>
      <xdr:colOff>114300</xdr:colOff>
      <xdr:row>40</xdr:row>
      <xdr:rowOff>129286</xdr:rowOff>
    </xdr:to>
    <xdr:sp macro="" textlink="">
      <xdr:nvSpPr>
        <xdr:cNvPr id="60" name="フローチャート: 判断 59"/>
        <xdr:cNvSpPr/>
      </xdr:nvSpPr>
      <xdr:spPr>
        <a:xfrm>
          <a:off x="4036060" y="673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40</xdr:row>
      <xdr:rowOff>103124</xdr:rowOff>
    </xdr:from>
    <xdr:to>
      <xdr:col>20</xdr:col>
      <xdr:colOff>38100</xdr:colOff>
      <xdr:row>41</xdr:row>
      <xdr:rowOff>33274</xdr:rowOff>
    </xdr:to>
    <xdr:sp macro="" textlink="">
      <xdr:nvSpPr>
        <xdr:cNvPr id="61" name="フローチャート: 判断 60"/>
        <xdr:cNvSpPr/>
      </xdr:nvSpPr>
      <xdr:spPr>
        <a:xfrm>
          <a:off x="3312160" y="680872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41</xdr:row>
      <xdr:rowOff>27686</xdr:rowOff>
    </xdr:from>
    <xdr:to>
      <xdr:col>15</xdr:col>
      <xdr:colOff>101600</xdr:colOff>
      <xdr:row>41</xdr:row>
      <xdr:rowOff>129286</xdr:rowOff>
    </xdr:to>
    <xdr:sp macro="" textlink="">
      <xdr:nvSpPr>
        <xdr:cNvPr id="62" name="フローチャート: 判断 61"/>
        <xdr:cNvSpPr/>
      </xdr:nvSpPr>
      <xdr:spPr>
        <a:xfrm>
          <a:off x="2514600" y="690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84836</xdr:rowOff>
    </xdr:from>
    <xdr:to>
      <xdr:col>24</xdr:col>
      <xdr:colOff>114300</xdr:colOff>
      <xdr:row>40</xdr:row>
      <xdr:rowOff>14986</xdr:rowOff>
    </xdr:to>
    <xdr:sp macro="" textlink="">
      <xdr:nvSpPr>
        <xdr:cNvPr id="68" name="楕円 67"/>
        <xdr:cNvSpPr/>
      </xdr:nvSpPr>
      <xdr:spPr>
        <a:xfrm>
          <a:off x="4036060" y="662279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107713</xdr:rowOff>
    </xdr:from>
    <xdr:ext cx="405111" cy="259045"/>
    <xdr:sp macro="" textlink="">
      <xdr:nvSpPr>
        <xdr:cNvPr id="69" name="【図書館】&#10;有形固定資産減価償却率該当値テキスト"/>
        <xdr:cNvSpPr txBox="1"/>
      </xdr:nvSpPr>
      <xdr:spPr>
        <a:xfrm>
          <a:off x="4124960" y="6478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141986</xdr:rowOff>
    </xdr:from>
    <xdr:to>
      <xdr:col>20</xdr:col>
      <xdr:colOff>38100</xdr:colOff>
      <xdr:row>40</xdr:row>
      <xdr:rowOff>72136</xdr:rowOff>
    </xdr:to>
    <xdr:sp macro="" textlink="">
      <xdr:nvSpPr>
        <xdr:cNvPr id="70" name="楕円 69"/>
        <xdr:cNvSpPr/>
      </xdr:nvSpPr>
      <xdr:spPr>
        <a:xfrm>
          <a:off x="3312160" y="667994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135636</xdr:rowOff>
    </xdr:from>
    <xdr:to>
      <xdr:col>24</xdr:col>
      <xdr:colOff>63500</xdr:colOff>
      <xdr:row>40</xdr:row>
      <xdr:rowOff>21336</xdr:rowOff>
    </xdr:to>
    <xdr:cxnSp macro="">
      <xdr:nvCxnSpPr>
        <xdr:cNvPr id="71" name="直線コネクタ 70"/>
        <xdr:cNvCxnSpPr/>
      </xdr:nvCxnSpPr>
      <xdr:spPr>
        <a:xfrm flipV="1">
          <a:off x="3355340" y="6673596"/>
          <a:ext cx="73152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27686</xdr:rowOff>
    </xdr:from>
    <xdr:to>
      <xdr:col>15</xdr:col>
      <xdr:colOff>101600</xdr:colOff>
      <xdr:row>40</xdr:row>
      <xdr:rowOff>129286</xdr:rowOff>
    </xdr:to>
    <xdr:sp macro="" textlink="">
      <xdr:nvSpPr>
        <xdr:cNvPr id="72" name="楕円 71"/>
        <xdr:cNvSpPr/>
      </xdr:nvSpPr>
      <xdr:spPr>
        <a:xfrm>
          <a:off x="2514600" y="673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21336</xdr:rowOff>
    </xdr:from>
    <xdr:to>
      <xdr:col>19</xdr:col>
      <xdr:colOff>177800</xdr:colOff>
      <xdr:row>40</xdr:row>
      <xdr:rowOff>78486</xdr:rowOff>
    </xdr:to>
    <xdr:cxnSp macro="">
      <xdr:nvCxnSpPr>
        <xdr:cNvPr id="73" name="直線コネクタ 72"/>
        <xdr:cNvCxnSpPr/>
      </xdr:nvCxnSpPr>
      <xdr:spPr>
        <a:xfrm flipV="1">
          <a:off x="2565400" y="6726936"/>
          <a:ext cx="78994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41</xdr:row>
      <xdr:rowOff>24401</xdr:rowOff>
    </xdr:from>
    <xdr:ext cx="405111" cy="259045"/>
    <xdr:sp macro="" textlink="">
      <xdr:nvSpPr>
        <xdr:cNvPr id="74" name="n_1aveValue【図書館】&#10;有形固定資産減価償却率"/>
        <xdr:cNvSpPr txBox="1"/>
      </xdr:nvSpPr>
      <xdr:spPr>
        <a:xfrm>
          <a:off x="3170564" y="6897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120413</xdr:rowOff>
    </xdr:from>
    <xdr:ext cx="405111" cy="259045"/>
    <xdr:sp macro="" textlink="">
      <xdr:nvSpPr>
        <xdr:cNvPr id="75" name="n_2aveValue【図書館】&#10;有形固定資産減価償却率"/>
        <xdr:cNvSpPr txBox="1"/>
      </xdr:nvSpPr>
      <xdr:spPr>
        <a:xfrm>
          <a:off x="2385704" y="699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88663</xdr:rowOff>
    </xdr:from>
    <xdr:ext cx="405111" cy="259045"/>
    <xdr:sp macro="" textlink="">
      <xdr:nvSpPr>
        <xdr:cNvPr id="76" name="n_1mainValue【図書館】&#10;有形固定資産減価償却率"/>
        <xdr:cNvSpPr txBox="1"/>
      </xdr:nvSpPr>
      <xdr:spPr>
        <a:xfrm>
          <a:off x="3170564" y="645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145813</xdr:rowOff>
    </xdr:from>
    <xdr:ext cx="405111" cy="259045"/>
    <xdr:sp macro="" textlink="">
      <xdr:nvSpPr>
        <xdr:cNvPr id="77" name="n_2mainValue【図書館】&#10;有形固定資産減価償却率"/>
        <xdr:cNvSpPr txBox="1"/>
      </xdr:nvSpPr>
      <xdr:spPr>
        <a:xfrm>
          <a:off x="2385704" y="651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8" name="直線コネクタ 87"/>
        <xdr:cNvCxnSpPr/>
      </xdr:nvCxnSpPr>
      <xdr:spPr>
        <a:xfrm>
          <a:off x="5826760" y="70065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9" name="テキスト ボックス 88"/>
        <xdr:cNvSpPr txBox="1"/>
      </xdr:nvSpPr>
      <xdr:spPr>
        <a:xfrm>
          <a:off x="540530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0" name="直線コネクタ 89"/>
        <xdr:cNvCxnSpPr/>
      </xdr:nvCxnSpPr>
      <xdr:spPr>
        <a:xfrm>
          <a:off x="5826760" y="65570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1" name="テキスト ボックス 90"/>
        <xdr:cNvSpPr txBox="1"/>
      </xdr:nvSpPr>
      <xdr:spPr>
        <a:xfrm>
          <a:off x="540530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2" name="直線コネクタ 91"/>
        <xdr:cNvCxnSpPr/>
      </xdr:nvCxnSpPr>
      <xdr:spPr>
        <a:xfrm>
          <a:off x="5826760" y="61112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3" name="テキスト ボックス 92"/>
        <xdr:cNvSpPr txBox="1"/>
      </xdr:nvSpPr>
      <xdr:spPr>
        <a:xfrm>
          <a:off x="540530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4" name="直線コネクタ 93"/>
        <xdr:cNvCxnSpPr/>
      </xdr:nvCxnSpPr>
      <xdr:spPr>
        <a:xfrm>
          <a:off x="5826760" y="56654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5" name="テキスト ボックス 94"/>
        <xdr:cNvSpPr txBox="1"/>
      </xdr:nvSpPr>
      <xdr:spPr>
        <a:xfrm>
          <a:off x="540530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7" name="テキスト ボックス 96"/>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図書館】&#10;一人当たり面積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167640</xdr:rowOff>
    </xdr:from>
    <xdr:to>
      <xdr:col>54</xdr:col>
      <xdr:colOff>189865</xdr:colOff>
      <xdr:row>41</xdr:row>
      <xdr:rowOff>105918</xdr:rowOff>
    </xdr:to>
    <xdr:cxnSp macro="">
      <xdr:nvCxnSpPr>
        <xdr:cNvPr id="99" name="直線コネクタ 98"/>
        <xdr:cNvCxnSpPr/>
      </xdr:nvCxnSpPr>
      <xdr:spPr>
        <a:xfrm flipV="1">
          <a:off x="9219565" y="5532120"/>
          <a:ext cx="0" cy="1447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109745</xdr:rowOff>
    </xdr:from>
    <xdr:ext cx="469744" cy="259045"/>
    <xdr:sp macro="" textlink="">
      <xdr:nvSpPr>
        <xdr:cNvPr id="100" name="【図書館】&#10;一人当たり面積最小値テキスト"/>
        <xdr:cNvSpPr txBox="1"/>
      </xdr:nvSpPr>
      <xdr:spPr>
        <a:xfrm>
          <a:off x="9258300" y="6982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105918</xdr:rowOff>
    </xdr:from>
    <xdr:to>
      <xdr:col>55</xdr:col>
      <xdr:colOff>88900</xdr:colOff>
      <xdr:row>41</xdr:row>
      <xdr:rowOff>105918</xdr:rowOff>
    </xdr:to>
    <xdr:cxnSp macro="">
      <xdr:nvCxnSpPr>
        <xdr:cNvPr id="101" name="直線コネクタ 100"/>
        <xdr:cNvCxnSpPr/>
      </xdr:nvCxnSpPr>
      <xdr:spPr>
        <a:xfrm>
          <a:off x="9154160" y="697915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114317</xdr:rowOff>
    </xdr:from>
    <xdr:ext cx="469744" cy="259045"/>
    <xdr:sp macro="" textlink="">
      <xdr:nvSpPr>
        <xdr:cNvPr id="102" name="【図書館】&#10;一人当たり面積最大値テキスト"/>
        <xdr:cNvSpPr txBox="1"/>
      </xdr:nvSpPr>
      <xdr:spPr>
        <a:xfrm>
          <a:off x="9258300" y="5311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167640</xdr:rowOff>
    </xdr:from>
    <xdr:to>
      <xdr:col>55</xdr:col>
      <xdr:colOff>88900</xdr:colOff>
      <xdr:row>32</xdr:row>
      <xdr:rowOff>167640</xdr:rowOff>
    </xdr:to>
    <xdr:cxnSp macro="">
      <xdr:nvCxnSpPr>
        <xdr:cNvPr id="103" name="直線コネクタ 102"/>
        <xdr:cNvCxnSpPr/>
      </xdr:nvCxnSpPr>
      <xdr:spPr>
        <a:xfrm>
          <a:off x="9154160" y="55321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68851</xdr:rowOff>
    </xdr:from>
    <xdr:ext cx="469744" cy="259045"/>
    <xdr:sp macro="" textlink="">
      <xdr:nvSpPr>
        <xdr:cNvPr id="104" name="【図書館】&#10;一人当たり面積平均値テキスト"/>
        <xdr:cNvSpPr txBox="1"/>
      </xdr:nvSpPr>
      <xdr:spPr>
        <a:xfrm>
          <a:off x="9258300" y="61038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45974</xdr:rowOff>
    </xdr:from>
    <xdr:to>
      <xdr:col>55</xdr:col>
      <xdr:colOff>50800</xdr:colOff>
      <xdr:row>37</xdr:row>
      <xdr:rowOff>147574</xdr:rowOff>
    </xdr:to>
    <xdr:sp macro="" textlink="">
      <xdr:nvSpPr>
        <xdr:cNvPr id="105" name="フローチャート: 判断 104"/>
        <xdr:cNvSpPr/>
      </xdr:nvSpPr>
      <xdr:spPr>
        <a:xfrm>
          <a:off x="9192260" y="624865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36830</xdr:rowOff>
    </xdr:from>
    <xdr:to>
      <xdr:col>50</xdr:col>
      <xdr:colOff>165100</xdr:colOff>
      <xdr:row>37</xdr:row>
      <xdr:rowOff>138430</xdr:rowOff>
    </xdr:to>
    <xdr:sp macro="" textlink="">
      <xdr:nvSpPr>
        <xdr:cNvPr id="106" name="フローチャート: 判断 105"/>
        <xdr:cNvSpPr/>
      </xdr:nvSpPr>
      <xdr:spPr>
        <a:xfrm>
          <a:off x="8445500" y="623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155702</xdr:rowOff>
    </xdr:from>
    <xdr:to>
      <xdr:col>46</xdr:col>
      <xdr:colOff>38100</xdr:colOff>
      <xdr:row>38</xdr:row>
      <xdr:rowOff>85852</xdr:rowOff>
    </xdr:to>
    <xdr:sp macro="" textlink="">
      <xdr:nvSpPr>
        <xdr:cNvPr id="107" name="フローチャート: 判断 106"/>
        <xdr:cNvSpPr/>
      </xdr:nvSpPr>
      <xdr:spPr>
        <a:xfrm>
          <a:off x="7670800" y="635838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8" name="テキスト ボックス 107"/>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9" name="テキスト ボックス 108"/>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0" name="テキスト ボックス 109"/>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1" name="テキスト ボックス 110"/>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2" name="テキスト ボックス 111"/>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55118</xdr:rowOff>
    </xdr:from>
    <xdr:to>
      <xdr:col>55</xdr:col>
      <xdr:colOff>50800</xdr:colOff>
      <xdr:row>37</xdr:row>
      <xdr:rowOff>156718</xdr:rowOff>
    </xdr:to>
    <xdr:sp macro="" textlink="">
      <xdr:nvSpPr>
        <xdr:cNvPr id="113" name="楕円 112"/>
        <xdr:cNvSpPr/>
      </xdr:nvSpPr>
      <xdr:spPr>
        <a:xfrm>
          <a:off x="9192260" y="625779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33545</xdr:rowOff>
    </xdr:from>
    <xdr:ext cx="469744" cy="259045"/>
    <xdr:sp macro="" textlink="">
      <xdr:nvSpPr>
        <xdr:cNvPr id="114" name="【図書館】&#10;一人当たり面積該当値テキスト"/>
        <xdr:cNvSpPr txBox="1"/>
      </xdr:nvSpPr>
      <xdr:spPr>
        <a:xfrm>
          <a:off x="9258300" y="6236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55118</xdr:rowOff>
    </xdr:from>
    <xdr:to>
      <xdr:col>50</xdr:col>
      <xdr:colOff>165100</xdr:colOff>
      <xdr:row>37</xdr:row>
      <xdr:rowOff>156718</xdr:rowOff>
    </xdr:to>
    <xdr:sp macro="" textlink="">
      <xdr:nvSpPr>
        <xdr:cNvPr id="115" name="楕円 114"/>
        <xdr:cNvSpPr/>
      </xdr:nvSpPr>
      <xdr:spPr>
        <a:xfrm>
          <a:off x="8445500" y="625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105918</xdr:rowOff>
    </xdr:from>
    <xdr:to>
      <xdr:col>55</xdr:col>
      <xdr:colOff>0</xdr:colOff>
      <xdr:row>37</xdr:row>
      <xdr:rowOff>105918</xdr:rowOff>
    </xdr:to>
    <xdr:cxnSp macro="">
      <xdr:nvCxnSpPr>
        <xdr:cNvPr id="116" name="直線コネクタ 115"/>
        <xdr:cNvCxnSpPr/>
      </xdr:nvCxnSpPr>
      <xdr:spPr>
        <a:xfrm>
          <a:off x="8496300" y="6308598"/>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64262</xdr:rowOff>
    </xdr:from>
    <xdr:to>
      <xdr:col>46</xdr:col>
      <xdr:colOff>38100</xdr:colOff>
      <xdr:row>37</xdr:row>
      <xdr:rowOff>165862</xdr:rowOff>
    </xdr:to>
    <xdr:sp macro="" textlink="">
      <xdr:nvSpPr>
        <xdr:cNvPr id="117" name="楕円 116"/>
        <xdr:cNvSpPr/>
      </xdr:nvSpPr>
      <xdr:spPr>
        <a:xfrm>
          <a:off x="7670800" y="626694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105918</xdr:rowOff>
    </xdr:from>
    <xdr:to>
      <xdr:col>50</xdr:col>
      <xdr:colOff>114300</xdr:colOff>
      <xdr:row>37</xdr:row>
      <xdr:rowOff>115062</xdr:rowOff>
    </xdr:to>
    <xdr:cxnSp macro="">
      <xdr:nvCxnSpPr>
        <xdr:cNvPr id="118" name="直線コネクタ 117"/>
        <xdr:cNvCxnSpPr/>
      </xdr:nvCxnSpPr>
      <xdr:spPr>
        <a:xfrm flipV="1">
          <a:off x="7713980" y="6308598"/>
          <a:ext cx="78232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35</xdr:row>
      <xdr:rowOff>154957</xdr:rowOff>
    </xdr:from>
    <xdr:ext cx="469744" cy="259045"/>
    <xdr:sp macro="" textlink="">
      <xdr:nvSpPr>
        <xdr:cNvPr id="119" name="n_1aveValue【図書館】&#10;一人当たり面積"/>
        <xdr:cNvSpPr txBox="1"/>
      </xdr:nvSpPr>
      <xdr:spPr>
        <a:xfrm>
          <a:off x="8271587" y="602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76979</xdr:rowOff>
    </xdr:from>
    <xdr:ext cx="469744" cy="259045"/>
    <xdr:sp macro="" textlink="">
      <xdr:nvSpPr>
        <xdr:cNvPr id="120" name="n_2aveValue【図書館】&#10;一人当たり面積"/>
        <xdr:cNvSpPr txBox="1"/>
      </xdr:nvSpPr>
      <xdr:spPr>
        <a:xfrm>
          <a:off x="7509587" y="6447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147845</xdr:rowOff>
    </xdr:from>
    <xdr:ext cx="469744" cy="259045"/>
    <xdr:sp macro="" textlink="">
      <xdr:nvSpPr>
        <xdr:cNvPr id="121" name="n_1mainValue【図書館】&#10;一人当たり面積"/>
        <xdr:cNvSpPr txBox="1"/>
      </xdr:nvSpPr>
      <xdr:spPr>
        <a:xfrm>
          <a:off x="8271587" y="6350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10939</xdr:rowOff>
    </xdr:from>
    <xdr:ext cx="469744" cy="259045"/>
    <xdr:sp macro="" textlink="">
      <xdr:nvSpPr>
        <xdr:cNvPr id="122" name="n_2mainValue【図書館】&#10;一人当たり面積"/>
        <xdr:cNvSpPr txBox="1"/>
      </xdr:nvSpPr>
      <xdr:spPr>
        <a:xfrm>
          <a:off x="7509587" y="6045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3" name="正方形/長方形 122"/>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4" name="正方形/長方形 123"/>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5" name="正方形/長方形 124"/>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6" name="正方形/長方形 125"/>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7" name="正方形/長方形 126"/>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8" name="正方形/長方形 127"/>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9" name="正方形/長方形 128"/>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0" name="正方形/長方形 129"/>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1" name="テキスト ボックス 130"/>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2" name="直線コネクタ 131"/>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3" name="テキスト ボックス 132"/>
        <xdr:cNvSpPr txBox="1"/>
      </xdr:nvSpPr>
      <xdr:spPr>
        <a:xfrm>
          <a:off x="33608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34" name="直線コネクタ 133"/>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35" name="テキスト ボックス 134"/>
        <xdr:cNvSpPr txBox="1"/>
      </xdr:nvSpPr>
      <xdr:spPr>
        <a:xfrm>
          <a:off x="336081" y="1072117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6" name="直線コネクタ 135"/>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7" name="テキスト ボックス 136"/>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8" name="直線コネクタ 137"/>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9" name="テキスト ボックス 138"/>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0" name="直線コネクタ 139"/>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1" name="テキスト ボックス 140"/>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2" name="直線コネクタ 141"/>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3" name="テキスト ボックス 142"/>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4" name="直線コネクタ 143"/>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5" name="テキスト ボックス 144"/>
        <xdr:cNvSpPr txBox="1"/>
      </xdr:nvSpPr>
      <xdr:spPr>
        <a:xfrm>
          <a:off x="27196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6" name="直線コネクタ 145"/>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7" name="テキスト ボックス 146"/>
        <xdr:cNvSpPr txBox="1"/>
      </xdr:nvSpPr>
      <xdr:spPr>
        <a:xfrm>
          <a:off x="27196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8" name="【体育館・プー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120831</xdr:rowOff>
    </xdr:to>
    <xdr:cxnSp macro="">
      <xdr:nvCxnSpPr>
        <xdr:cNvPr id="149" name="直線コネクタ 148"/>
        <xdr:cNvCxnSpPr/>
      </xdr:nvCxnSpPr>
      <xdr:spPr>
        <a:xfrm flipV="1">
          <a:off x="4086225" y="9261022"/>
          <a:ext cx="0" cy="1588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124658</xdr:rowOff>
    </xdr:from>
    <xdr:ext cx="405111" cy="259045"/>
    <xdr:sp macro="" textlink="">
      <xdr:nvSpPr>
        <xdr:cNvPr id="150" name="【体育館・プール】&#10;有形固定資産減価償却率最小値テキスト"/>
        <xdr:cNvSpPr txBox="1"/>
      </xdr:nvSpPr>
      <xdr:spPr>
        <a:xfrm>
          <a:off x="4124960" y="10853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120831</xdr:rowOff>
    </xdr:from>
    <xdr:to>
      <xdr:col>24</xdr:col>
      <xdr:colOff>152400</xdr:colOff>
      <xdr:row>64</xdr:row>
      <xdr:rowOff>120831</xdr:rowOff>
    </xdr:to>
    <xdr:cxnSp macro="">
      <xdr:nvCxnSpPr>
        <xdr:cNvPr id="151" name="直線コネクタ 150"/>
        <xdr:cNvCxnSpPr/>
      </xdr:nvCxnSpPr>
      <xdr:spPr>
        <a:xfrm>
          <a:off x="4020820" y="1084979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52" name="【体育館・プール】&#10;有形固定資産減価償却率最大値テキスト"/>
        <xdr:cNvSpPr txBox="1"/>
      </xdr:nvSpPr>
      <xdr:spPr>
        <a:xfrm>
          <a:off x="4124960" y="9043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53" name="直線コネクタ 152"/>
        <xdr:cNvCxnSpPr/>
      </xdr:nvCxnSpPr>
      <xdr:spPr>
        <a:xfrm>
          <a:off x="4020820" y="92610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146793</xdr:rowOff>
    </xdr:from>
    <xdr:ext cx="405111" cy="259045"/>
    <xdr:sp macro="" textlink="">
      <xdr:nvSpPr>
        <xdr:cNvPr id="154" name="【体育館・プール】&#10;有形固定資産減価償却率平均値テキスト"/>
        <xdr:cNvSpPr txBox="1"/>
      </xdr:nvSpPr>
      <xdr:spPr>
        <a:xfrm>
          <a:off x="4124960" y="102051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123916</xdr:rowOff>
    </xdr:from>
    <xdr:to>
      <xdr:col>24</xdr:col>
      <xdr:colOff>114300</xdr:colOff>
      <xdr:row>62</xdr:row>
      <xdr:rowOff>54066</xdr:rowOff>
    </xdr:to>
    <xdr:sp macro="" textlink="">
      <xdr:nvSpPr>
        <xdr:cNvPr id="155" name="フローチャート: 判断 154"/>
        <xdr:cNvSpPr/>
      </xdr:nvSpPr>
      <xdr:spPr>
        <a:xfrm>
          <a:off x="4036060" y="103499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62</xdr:row>
      <xdr:rowOff>37374</xdr:rowOff>
    </xdr:from>
    <xdr:to>
      <xdr:col>20</xdr:col>
      <xdr:colOff>38100</xdr:colOff>
      <xdr:row>62</xdr:row>
      <xdr:rowOff>138974</xdr:rowOff>
    </xdr:to>
    <xdr:sp macro="" textlink="">
      <xdr:nvSpPr>
        <xdr:cNvPr id="156" name="フローチャート: 判断 155"/>
        <xdr:cNvSpPr/>
      </xdr:nvSpPr>
      <xdr:spPr>
        <a:xfrm>
          <a:off x="3312160" y="1043105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63</xdr:row>
      <xdr:rowOff>32476</xdr:rowOff>
    </xdr:from>
    <xdr:to>
      <xdr:col>15</xdr:col>
      <xdr:colOff>101600</xdr:colOff>
      <xdr:row>63</xdr:row>
      <xdr:rowOff>134076</xdr:rowOff>
    </xdr:to>
    <xdr:sp macro="" textlink="">
      <xdr:nvSpPr>
        <xdr:cNvPr id="157" name="フローチャート: 判断 156"/>
        <xdr:cNvSpPr/>
      </xdr:nvSpPr>
      <xdr:spPr>
        <a:xfrm>
          <a:off x="2514600" y="1059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8" name="テキスト ボックス 157"/>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9" name="テキスト ボックス 158"/>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0" name="テキスト ボックス 159"/>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1" name="テキスト ボックス 160"/>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2" name="テキスト ボックス 161"/>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102688</xdr:rowOff>
    </xdr:from>
    <xdr:to>
      <xdr:col>24</xdr:col>
      <xdr:colOff>114300</xdr:colOff>
      <xdr:row>63</xdr:row>
      <xdr:rowOff>32838</xdr:rowOff>
    </xdr:to>
    <xdr:sp macro="" textlink="">
      <xdr:nvSpPr>
        <xdr:cNvPr id="163" name="楕円 162"/>
        <xdr:cNvSpPr/>
      </xdr:nvSpPr>
      <xdr:spPr>
        <a:xfrm>
          <a:off x="4036060" y="1049636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81115</xdr:rowOff>
    </xdr:from>
    <xdr:ext cx="405111" cy="259045"/>
    <xdr:sp macro="" textlink="">
      <xdr:nvSpPr>
        <xdr:cNvPr id="164" name="【体育館・プール】&#10;有形固定資産減価償却率該当値テキスト"/>
        <xdr:cNvSpPr txBox="1"/>
      </xdr:nvSpPr>
      <xdr:spPr>
        <a:xfrm>
          <a:off x="4124960" y="10474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3084</xdr:rowOff>
    </xdr:from>
    <xdr:to>
      <xdr:col>20</xdr:col>
      <xdr:colOff>38100</xdr:colOff>
      <xdr:row>63</xdr:row>
      <xdr:rowOff>104684</xdr:rowOff>
    </xdr:to>
    <xdr:sp macro="" textlink="">
      <xdr:nvSpPr>
        <xdr:cNvPr id="165" name="楕円 164"/>
        <xdr:cNvSpPr/>
      </xdr:nvSpPr>
      <xdr:spPr>
        <a:xfrm>
          <a:off x="3312160" y="1056440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153488</xdr:rowOff>
    </xdr:from>
    <xdr:to>
      <xdr:col>24</xdr:col>
      <xdr:colOff>63500</xdr:colOff>
      <xdr:row>63</xdr:row>
      <xdr:rowOff>53884</xdr:rowOff>
    </xdr:to>
    <xdr:cxnSp macro="">
      <xdr:nvCxnSpPr>
        <xdr:cNvPr id="166" name="直線コネクタ 165"/>
        <xdr:cNvCxnSpPr/>
      </xdr:nvCxnSpPr>
      <xdr:spPr>
        <a:xfrm flipV="1">
          <a:off x="3355340" y="10547168"/>
          <a:ext cx="731520" cy="68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78196</xdr:rowOff>
    </xdr:from>
    <xdr:to>
      <xdr:col>15</xdr:col>
      <xdr:colOff>101600</xdr:colOff>
      <xdr:row>64</xdr:row>
      <xdr:rowOff>8346</xdr:rowOff>
    </xdr:to>
    <xdr:sp macro="" textlink="">
      <xdr:nvSpPr>
        <xdr:cNvPr id="167" name="楕円 166"/>
        <xdr:cNvSpPr/>
      </xdr:nvSpPr>
      <xdr:spPr>
        <a:xfrm>
          <a:off x="2514600" y="1063951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53884</xdr:rowOff>
    </xdr:from>
    <xdr:to>
      <xdr:col>19</xdr:col>
      <xdr:colOff>177800</xdr:colOff>
      <xdr:row>63</xdr:row>
      <xdr:rowOff>128996</xdr:rowOff>
    </xdr:to>
    <xdr:cxnSp macro="">
      <xdr:nvCxnSpPr>
        <xdr:cNvPr id="168" name="直線コネクタ 167"/>
        <xdr:cNvCxnSpPr/>
      </xdr:nvCxnSpPr>
      <xdr:spPr>
        <a:xfrm flipV="1">
          <a:off x="2565400" y="10615204"/>
          <a:ext cx="78994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155501</xdr:rowOff>
    </xdr:from>
    <xdr:ext cx="405111" cy="259045"/>
    <xdr:sp macro="" textlink="">
      <xdr:nvSpPr>
        <xdr:cNvPr id="169" name="n_1aveValue【体育館・プール】&#10;有形固定資産減価償却率"/>
        <xdr:cNvSpPr txBox="1"/>
      </xdr:nvSpPr>
      <xdr:spPr>
        <a:xfrm>
          <a:off x="3170564" y="1021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150603</xdr:rowOff>
    </xdr:from>
    <xdr:ext cx="405111" cy="259045"/>
    <xdr:sp macro="" textlink="">
      <xdr:nvSpPr>
        <xdr:cNvPr id="170" name="n_2aveValue【体育館・プール】&#10;有形固定資産減価償却率"/>
        <xdr:cNvSpPr txBox="1"/>
      </xdr:nvSpPr>
      <xdr:spPr>
        <a:xfrm>
          <a:off x="2385704" y="10376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95811</xdr:rowOff>
    </xdr:from>
    <xdr:ext cx="405111" cy="259045"/>
    <xdr:sp macro="" textlink="">
      <xdr:nvSpPr>
        <xdr:cNvPr id="171" name="n_1mainValue【体育館・プール】&#10;有形固定資産減価償却率"/>
        <xdr:cNvSpPr txBox="1"/>
      </xdr:nvSpPr>
      <xdr:spPr>
        <a:xfrm>
          <a:off x="3170564" y="10657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170923</xdr:rowOff>
    </xdr:from>
    <xdr:ext cx="405111" cy="259045"/>
    <xdr:sp macro="" textlink="">
      <xdr:nvSpPr>
        <xdr:cNvPr id="172" name="n_2mainValue【体育館・プール】&#10;有形固定資産減価償却率"/>
        <xdr:cNvSpPr txBox="1"/>
      </xdr:nvSpPr>
      <xdr:spPr>
        <a:xfrm>
          <a:off x="2385704" y="10732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3" name="正方形/長方形 172"/>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4" name="正方形/長方形 173"/>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5" name="正方形/長方形 174"/>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6" name="正方形/長方形 175"/>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7" name="正方形/長方形 176"/>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8" name="正方形/長方形 177"/>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9" name="正方形/長方形 178"/>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0" name="正方形/長方形 179"/>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1" name="テキスト ボックス 180"/>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2" name="直線コネクタ 181"/>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3" name="直線コネクタ 182"/>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4" name="テキスト ボックス 183"/>
        <xdr:cNvSpPr txBox="1"/>
      </xdr:nvSpPr>
      <xdr:spPr>
        <a:xfrm>
          <a:off x="54053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5" name="直線コネクタ 184"/>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6" name="テキスト ボックス 185"/>
        <xdr:cNvSpPr txBox="1"/>
      </xdr:nvSpPr>
      <xdr:spPr>
        <a:xfrm>
          <a:off x="540530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7" name="直線コネクタ 186"/>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8" name="テキスト ボックス 187"/>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9" name="直線コネクタ 188"/>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0" name="テキスト ボックス 189"/>
        <xdr:cNvSpPr txBox="1"/>
      </xdr:nvSpPr>
      <xdr:spPr>
        <a:xfrm>
          <a:off x="540530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1" name="直線コネクタ 190"/>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2" name="テキスト ボックス 191"/>
        <xdr:cNvSpPr txBox="1"/>
      </xdr:nvSpPr>
      <xdr:spPr>
        <a:xfrm>
          <a:off x="54053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3" name="直線コネクタ 192"/>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4" name="テキスト ボックス 193"/>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5" name="【体育館・プール】&#10;一人当たり面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45720</xdr:rowOff>
    </xdr:from>
    <xdr:to>
      <xdr:col>54</xdr:col>
      <xdr:colOff>189865</xdr:colOff>
      <xdr:row>63</xdr:row>
      <xdr:rowOff>57150</xdr:rowOff>
    </xdr:to>
    <xdr:cxnSp macro="">
      <xdr:nvCxnSpPr>
        <xdr:cNvPr id="196" name="直線コネクタ 195"/>
        <xdr:cNvCxnSpPr/>
      </xdr:nvCxnSpPr>
      <xdr:spPr>
        <a:xfrm flipV="1">
          <a:off x="9219565" y="926592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60977</xdr:rowOff>
    </xdr:from>
    <xdr:ext cx="469744" cy="259045"/>
    <xdr:sp macro="" textlink="">
      <xdr:nvSpPr>
        <xdr:cNvPr id="197" name="【体育館・プール】&#10;一人当たり面積最小値テキスト"/>
        <xdr:cNvSpPr txBox="1"/>
      </xdr:nvSpPr>
      <xdr:spPr>
        <a:xfrm>
          <a:off x="9258300" y="1062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57150</xdr:rowOff>
    </xdr:from>
    <xdr:to>
      <xdr:col>55</xdr:col>
      <xdr:colOff>88900</xdr:colOff>
      <xdr:row>63</xdr:row>
      <xdr:rowOff>57150</xdr:rowOff>
    </xdr:to>
    <xdr:cxnSp macro="">
      <xdr:nvCxnSpPr>
        <xdr:cNvPr id="198" name="直線コネクタ 197"/>
        <xdr:cNvCxnSpPr/>
      </xdr:nvCxnSpPr>
      <xdr:spPr>
        <a:xfrm>
          <a:off x="9154160" y="106184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163847</xdr:rowOff>
    </xdr:from>
    <xdr:ext cx="469744" cy="259045"/>
    <xdr:sp macro="" textlink="">
      <xdr:nvSpPr>
        <xdr:cNvPr id="199" name="【体育館・プール】&#10;一人当たり面積最大値テキスト"/>
        <xdr:cNvSpPr txBox="1"/>
      </xdr:nvSpPr>
      <xdr:spPr>
        <a:xfrm>
          <a:off x="9258300" y="9048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45720</xdr:rowOff>
    </xdr:from>
    <xdr:to>
      <xdr:col>55</xdr:col>
      <xdr:colOff>88900</xdr:colOff>
      <xdr:row>55</xdr:row>
      <xdr:rowOff>45720</xdr:rowOff>
    </xdr:to>
    <xdr:cxnSp macro="">
      <xdr:nvCxnSpPr>
        <xdr:cNvPr id="200" name="直線コネクタ 199"/>
        <xdr:cNvCxnSpPr/>
      </xdr:nvCxnSpPr>
      <xdr:spPr>
        <a:xfrm>
          <a:off x="9154160" y="92659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152417</xdr:rowOff>
    </xdr:from>
    <xdr:ext cx="469744" cy="259045"/>
    <xdr:sp macro="" textlink="">
      <xdr:nvSpPr>
        <xdr:cNvPr id="201" name="【体育館・プール】&#10;一人当たり面積平均値テキスト"/>
        <xdr:cNvSpPr txBox="1"/>
      </xdr:nvSpPr>
      <xdr:spPr>
        <a:xfrm>
          <a:off x="9258300" y="100431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2540</xdr:rowOff>
    </xdr:from>
    <xdr:to>
      <xdr:col>55</xdr:col>
      <xdr:colOff>50800</xdr:colOff>
      <xdr:row>60</xdr:row>
      <xdr:rowOff>104140</xdr:rowOff>
    </xdr:to>
    <xdr:sp macro="" textlink="">
      <xdr:nvSpPr>
        <xdr:cNvPr id="202" name="フローチャート: 判断 201"/>
        <xdr:cNvSpPr/>
      </xdr:nvSpPr>
      <xdr:spPr>
        <a:xfrm>
          <a:off x="9192260" y="1006094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8255</xdr:rowOff>
    </xdr:from>
    <xdr:to>
      <xdr:col>50</xdr:col>
      <xdr:colOff>165100</xdr:colOff>
      <xdr:row>59</xdr:row>
      <xdr:rowOff>109855</xdr:rowOff>
    </xdr:to>
    <xdr:sp macro="" textlink="">
      <xdr:nvSpPr>
        <xdr:cNvPr id="203" name="フローチャート: 判断 202"/>
        <xdr:cNvSpPr/>
      </xdr:nvSpPr>
      <xdr:spPr>
        <a:xfrm>
          <a:off x="8445500" y="989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29210</xdr:rowOff>
    </xdr:from>
    <xdr:to>
      <xdr:col>46</xdr:col>
      <xdr:colOff>38100</xdr:colOff>
      <xdr:row>59</xdr:row>
      <xdr:rowOff>130810</xdr:rowOff>
    </xdr:to>
    <xdr:sp macro="" textlink="">
      <xdr:nvSpPr>
        <xdr:cNvPr id="204" name="フローチャート: 判断 203"/>
        <xdr:cNvSpPr/>
      </xdr:nvSpPr>
      <xdr:spPr>
        <a:xfrm>
          <a:off x="7670800" y="99199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5" name="テキスト ボックス 204"/>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6" name="テキスト ボックス 205"/>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7" name="テキスト ボックス 206"/>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8" name="テキスト ボックス 207"/>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9" name="テキスト ボックス 208"/>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141605</xdr:rowOff>
    </xdr:from>
    <xdr:to>
      <xdr:col>55</xdr:col>
      <xdr:colOff>50800</xdr:colOff>
      <xdr:row>60</xdr:row>
      <xdr:rowOff>71755</xdr:rowOff>
    </xdr:to>
    <xdr:sp macro="" textlink="">
      <xdr:nvSpPr>
        <xdr:cNvPr id="210" name="楕円 209"/>
        <xdr:cNvSpPr/>
      </xdr:nvSpPr>
      <xdr:spPr>
        <a:xfrm>
          <a:off x="9192260" y="1003236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164482</xdr:rowOff>
    </xdr:from>
    <xdr:ext cx="469744" cy="259045"/>
    <xdr:sp macro="" textlink="">
      <xdr:nvSpPr>
        <xdr:cNvPr id="211" name="【体育館・プール】&#10;一人当たり面積該当値テキスト"/>
        <xdr:cNvSpPr txBox="1"/>
      </xdr:nvSpPr>
      <xdr:spPr>
        <a:xfrm>
          <a:off x="9258300" y="9887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149225</xdr:rowOff>
    </xdr:from>
    <xdr:to>
      <xdr:col>50</xdr:col>
      <xdr:colOff>165100</xdr:colOff>
      <xdr:row>60</xdr:row>
      <xdr:rowOff>79375</xdr:rowOff>
    </xdr:to>
    <xdr:sp macro="" textlink="">
      <xdr:nvSpPr>
        <xdr:cNvPr id="212" name="楕円 211"/>
        <xdr:cNvSpPr/>
      </xdr:nvSpPr>
      <xdr:spPr>
        <a:xfrm>
          <a:off x="8445500" y="100399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20955</xdr:rowOff>
    </xdr:from>
    <xdr:to>
      <xdr:col>55</xdr:col>
      <xdr:colOff>0</xdr:colOff>
      <xdr:row>60</xdr:row>
      <xdr:rowOff>28575</xdr:rowOff>
    </xdr:to>
    <xdr:cxnSp macro="">
      <xdr:nvCxnSpPr>
        <xdr:cNvPr id="213" name="直線コネクタ 212"/>
        <xdr:cNvCxnSpPr/>
      </xdr:nvCxnSpPr>
      <xdr:spPr>
        <a:xfrm flipV="1">
          <a:off x="8496300" y="10079355"/>
          <a:ext cx="7239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153035</xdr:rowOff>
    </xdr:from>
    <xdr:to>
      <xdr:col>46</xdr:col>
      <xdr:colOff>38100</xdr:colOff>
      <xdr:row>60</xdr:row>
      <xdr:rowOff>83185</xdr:rowOff>
    </xdr:to>
    <xdr:sp macro="" textlink="">
      <xdr:nvSpPr>
        <xdr:cNvPr id="214" name="楕円 213"/>
        <xdr:cNvSpPr/>
      </xdr:nvSpPr>
      <xdr:spPr>
        <a:xfrm>
          <a:off x="7670800" y="1004379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28575</xdr:rowOff>
    </xdr:from>
    <xdr:to>
      <xdr:col>50</xdr:col>
      <xdr:colOff>114300</xdr:colOff>
      <xdr:row>60</xdr:row>
      <xdr:rowOff>32385</xdr:rowOff>
    </xdr:to>
    <xdr:cxnSp macro="">
      <xdr:nvCxnSpPr>
        <xdr:cNvPr id="215" name="直線コネクタ 214"/>
        <xdr:cNvCxnSpPr/>
      </xdr:nvCxnSpPr>
      <xdr:spPr>
        <a:xfrm flipV="1">
          <a:off x="7713980" y="10086975"/>
          <a:ext cx="78232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57</xdr:row>
      <xdr:rowOff>126382</xdr:rowOff>
    </xdr:from>
    <xdr:ext cx="469744" cy="259045"/>
    <xdr:sp macro="" textlink="">
      <xdr:nvSpPr>
        <xdr:cNvPr id="216" name="n_1aveValue【体育館・プール】&#10;一人当たり面積"/>
        <xdr:cNvSpPr txBox="1"/>
      </xdr:nvSpPr>
      <xdr:spPr>
        <a:xfrm>
          <a:off x="8271587" y="9681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57</xdr:row>
      <xdr:rowOff>147337</xdr:rowOff>
    </xdr:from>
    <xdr:ext cx="469744" cy="259045"/>
    <xdr:sp macro="" textlink="">
      <xdr:nvSpPr>
        <xdr:cNvPr id="217" name="n_2aveValue【体育館・プール】&#10;一人当たり面積"/>
        <xdr:cNvSpPr txBox="1"/>
      </xdr:nvSpPr>
      <xdr:spPr>
        <a:xfrm>
          <a:off x="7509587" y="970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70502</xdr:rowOff>
    </xdr:from>
    <xdr:ext cx="469744" cy="259045"/>
    <xdr:sp macro="" textlink="">
      <xdr:nvSpPr>
        <xdr:cNvPr id="218" name="n_1mainValue【体育館・プール】&#10;一人当たり面積"/>
        <xdr:cNvSpPr txBox="1"/>
      </xdr:nvSpPr>
      <xdr:spPr>
        <a:xfrm>
          <a:off x="8271587" y="10128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74312</xdr:rowOff>
    </xdr:from>
    <xdr:ext cx="469744" cy="259045"/>
    <xdr:sp macro="" textlink="">
      <xdr:nvSpPr>
        <xdr:cNvPr id="219" name="n_2mainValue【体育館・プール】&#10;一人当たり面積"/>
        <xdr:cNvSpPr txBox="1"/>
      </xdr:nvSpPr>
      <xdr:spPr>
        <a:xfrm>
          <a:off x="7509587" y="10132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0" name="正方形/長方形 219"/>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1" name="正方形/長方形 220"/>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2" name="正方形/長方形 221"/>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3" name="正方形/長方形 222"/>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4" name="正方形/長方形 223"/>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5" name="正方形/長方形 224"/>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6" name="正方形/長方形 225"/>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7" name="正方形/長方形 226"/>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8" name="テキスト ボックス 227"/>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9" name="直線コネクタ 228"/>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0" name="テキスト ボックス 229"/>
        <xdr:cNvSpPr txBox="1"/>
      </xdr:nvSpPr>
      <xdr:spPr>
        <a:xfrm>
          <a:off x="33608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31" name="直線コネクタ 230"/>
        <xdr:cNvCxnSpPr/>
      </xdr:nvCxnSpPr>
      <xdr:spPr>
        <a:xfrm>
          <a:off x="67056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32" name="テキスト ボックス 231"/>
        <xdr:cNvSpPr txBox="1"/>
      </xdr:nvSpPr>
      <xdr:spPr>
        <a:xfrm>
          <a:off x="336081" y="14316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33" name="直線コネクタ 232"/>
        <xdr:cNvCxnSpPr/>
      </xdr:nvCxnSpPr>
      <xdr:spPr>
        <a:xfrm>
          <a:off x="67056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34" name="テキスト ボックス 233"/>
        <xdr:cNvSpPr txBox="1"/>
      </xdr:nvSpPr>
      <xdr:spPr>
        <a:xfrm>
          <a:off x="336081" y="138709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35" name="直線コネクタ 234"/>
        <xdr:cNvCxnSpPr/>
      </xdr:nvCxnSpPr>
      <xdr:spPr>
        <a:xfrm>
          <a:off x="67056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36" name="テキスト ボックス 235"/>
        <xdr:cNvSpPr txBox="1"/>
      </xdr:nvSpPr>
      <xdr:spPr>
        <a:xfrm>
          <a:off x="336081" y="1342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37" name="直線コネクタ 236"/>
        <xdr:cNvCxnSpPr/>
      </xdr:nvCxnSpPr>
      <xdr:spPr>
        <a:xfrm>
          <a:off x="67056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38" name="テキスト ボックス 237"/>
        <xdr:cNvSpPr txBox="1"/>
      </xdr:nvSpPr>
      <xdr:spPr>
        <a:xfrm>
          <a:off x="27196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9" name="直線コネクタ 238"/>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0" name="テキスト ボックス 239"/>
        <xdr:cNvSpPr txBox="1"/>
      </xdr:nvSpPr>
      <xdr:spPr>
        <a:xfrm>
          <a:off x="27196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1" name="【福祉施設】&#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12954</xdr:rowOff>
    </xdr:to>
    <xdr:cxnSp macro="">
      <xdr:nvCxnSpPr>
        <xdr:cNvPr id="242" name="直線コネクタ 241"/>
        <xdr:cNvCxnSpPr/>
      </xdr:nvCxnSpPr>
      <xdr:spPr>
        <a:xfrm flipV="1">
          <a:off x="4086225" y="13114020"/>
          <a:ext cx="0" cy="1315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16781</xdr:rowOff>
    </xdr:from>
    <xdr:ext cx="405111" cy="259045"/>
    <xdr:sp macro="" textlink="">
      <xdr:nvSpPr>
        <xdr:cNvPr id="243" name="【福祉施設】&#10;有形固定資産減価償却率最小値テキスト"/>
        <xdr:cNvSpPr txBox="1"/>
      </xdr:nvSpPr>
      <xdr:spPr>
        <a:xfrm>
          <a:off x="4124960" y="14433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12954</xdr:rowOff>
    </xdr:from>
    <xdr:to>
      <xdr:col>24</xdr:col>
      <xdr:colOff>152400</xdr:colOff>
      <xdr:row>86</xdr:row>
      <xdr:rowOff>12954</xdr:rowOff>
    </xdr:to>
    <xdr:cxnSp macro="">
      <xdr:nvCxnSpPr>
        <xdr:cNvPr id="244" name="直線コネクタ 243"/>
        <xdr:cNvCxnSpPr/>
      </xdr:nvCxnSpPr>
      <xdr:spPr>
        <a:xfrm>
          <a:off x="4020820" y="1442999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45" name="【福祉施設】&#10;有形固定資産減価償却率最大値テキスト"/>
        <xdr:cNvSpPr txBox="1"/>
      </xdr:nvSpPr>
      <xdr:spPr>
        <a:xfrm>
          <a:off x="4124960" y="12896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46" name="直線コネクタ 245"/>
        <xdr:cNvCxnSpPr/>
      </xdr:nvCxnSpPr>
      <xdr:spPr>
        <a:xfrm>
          <a:off x="4020820" y="131140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54881</xdr:rowOff>
    </xdr:from>
    <xdr:ext cx="405111" cy="259045"/>
    <xdr:sp macro="" textlink="">
      <xdr:nvSpPr>
        <xdr:cNvPr id="247" name="【福祉施設】&#10;有形固定資産減価償却率平均値テキスト"/>
        <xdr:cNvSpPr txBox="1"/>
      </xdr:nvSpPr>
      <xdr:spPr>
        <a:xfrm>
          <a:off x="4124960" y="141366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76454</xdr:rowOff>
    </xdr:from>
    <xdr:to>
      <xdr:col>24</xdr:col>
      <xdr:colOff>114300</xdr:colOff>
      <xdr:row>85</xdr:row>
      <xdr:rowOff>6604</xdr:rowOff>
    </xdr:to>
    <xdr:sp macro="" textlink="">
      <xdr:nvSpPr>
        <xdr:cNvPr id="248" name="フローチャート: 判断 247"/>
        <xdr:cNvSpPr/>
      </xdr:nvSpPr>
      <xdr:spPr>
        <a:xfrm>
          <a:off x="4036060" y="1415821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84</xdr:row>
      <xdr:rowOff>119887</xdr:rowOff>
    </xdr:from>
    <xdr:to>
      <xdr:col>20</xdr:col>
      <xdr:colOff>38100</xdr:colOff>
      <xdr:row>85</xdr:row>
      <xdr:rowOff>50037</xdr:rowOff>
    </xdr:to>
    <xdr:sp macro="" textlink="">
      <xdr:nvSpPr>
        <xdr:cNvPr id="249" name="フローチャート: 判断 248"/>
        <xdr:cNvSpPr/>
      </xdr:nvSpPr>
      <xdr:spPr>
        <a:xfrm>
          <a:off x="3312160" y="1420164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84</xdr:row>
      <xdr:rowOff>92456</xdr:rowOff>
    </xdr:from>
    <xdr:to>
      <xdr:col>15</xdr:col>
      <xdr:colOff>101600</xdr:colOff>
      <xdr:row>85</xdr:row>
      <xdr:rowOff>22606</xdr:rowOff>
    </xdr:to>
    <xdr:sp macro="" textlink="">
      <xdr:nvSpPr>
        <xdr:cNvPr id="250" name="フローチャート: 判断 249"/>
        <xdr:cNvSpPr/>
      </xdr:nvSpPr>
      <xdr:spPr>
        <a:xfrm>
          <a:off x="2514600" y="1417421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1" name="テキスト ボックス 250"/>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2" name="テキスト ボックス 251"/>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3" name="テキスト ボックス 252"/>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4" name="テキスト ボックス 253"/>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5" name="テキスト ボックス 254"/>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158750</xdr:rowOff>
    </xdr:from>
    <xdr:to>
      <xdr:col>24</xdr:col>
      <xdr:colOff>114300</xdr:colOff>
      <xdr:row>78</xdr:row>
      <xdr:rowOff>88900</xdr:rowOff>
    </xdr:to>
    <xdr:sp macro="" textlink="">
      <xdr:nvSpPr>
        <xdr:cNvPr id="256" name="楕円 255"/>
        <xdr:cNvSpPr/>
      </xdr:nvSpPr>
      <xdr:spPr>
        <a:xfrm>
          <a:off x="4036060" y="130670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111777</xdr:rowOff>
    </xdr:from>
    <xdr:ext cx="469744" cy="259045"/>
    <xdr:sp macro="" textlink="">
      <xdr:nvSpPr>
        <xdr:cNvPr id="257" name="【福祉施設】&#10;有形固定資産減価償却率該当値テキスト"/>
        <xdr:cNvSpPr txBox="1"/>
      </xdr:nvSpPr>
      <xdr:spPr>
        <a:xfrm>
          <a:off x="4124960" y="1302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158750</xdr:rowOff>
    </xdr:from>
    <xdr:to>
      <xdr:col>20</xdr:col>
      <xdr:colOff>38100</xdr:colOff>
      <xdr:row>78</xdr:row>
      <xdr:rowOff>88900</xdr:rowOff>
    </xdr:to>
    <xdr:sp macro="" textlink="">
      <xdr:nvSpPr>
        <xdr:cNvPr id="258" name="楕円 257"/>
        <xdr:cNvSpPr/>
      </xdr:nvSpPr>
      <xdr:spPr>
        <a:xfrm>
          <a:off x="3312160" y="130670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38100</xdr:rowOff>
    </xdr:from>
    <xdr:to>
      <xdr:col>24</xdr:col>
      <xdr:colOff>63500</xdr:colOff>
      <xdr:row>78</xdr:row>
      <xdr:rowOff>38100</xdr:rowOff>
    </xdr:to>
    <xdr:cxnSp macro="">
      <xdr:nvCxnSpPr>
        <xdr:cNvPr id="259" name="直線コネクタ 258"/>
        <xdr:cNvCxnSpPr/>
      </xdr:nvCxnSpPr>
      <xdr:spPr>
        <a:xfrm>
          <a:off x="3355340" y="1311402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158750</xdr:rowOff>
    </xdr:from>
    <xdr:to>
      <xdr:col>15</xdr:col>
      <xdr:colOff>101600</xdr:colOff>
      <xdr:row>78</xdr:row>
      <xdr:rowOff>88900</xdr:rowOff>
    </xdr:to>
    <xdr:sp macro="" textlink="">
      <xdr:nvSpPr>
        <xdr:cNvPr id="260" name="楕円 259"/>
        <xdr:cNvSpPr/>
      </xdr:nvSpPr>
      <xdr:spPr>
        <a:xfrm>
          <a:off x="2514600" y="130670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38100</xdr:rowOff>
    </xdr:from>
    <xdr:to>
      <xdr:col>19</xdr:col>
      <xdr:colOff>177800</xdr:colOff>
      <xdr:row>78</xdr:row>
      <xdr:rowOff>38100</xdr:rowOff>
    </xdr:to>
    <xdr:cxnSp macro="">
      <xdr:nvCxnSpPr>
        <xdr:cNvPr id="261" name="直線コネクタ 260"/>
        <xdr:cNvCxnSpPr/>
      </xdr:nvCxnSpPr>
      <xdr:spPr>
        <a:xfrm>
          <a:off x="2565400" y="1311402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85</xdr:row>
      <xdr:rowOff>41164</xdr:rowOff>
    </xdr:from>
    <xdr:ext cx="405111" cy="259045"/>
    <xdr:sp macro="" textlink="">
      <xdr:nvSpPr>
        <xdr:cNvPr id="262" name="n_1aveValue【福祉施設】&#10;有形固定資産減価償却率"/>
        <xdr:cNvSpPr txBox="1"/>
      </xdr:nvSpPr>
      <xdr:spPr>
        <a:xfrm>
          <a:off x="3170564" y="14290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13733</xdr:rowOff>
    </xdr:from>
    <xdr:ext cx="405111" cy="259045"/>
    <xdr:sp macro="" textlink="">
      <xdr:nvSpPr>
        <xdr:cNvPr id="263" name="n_2aveValue【福祉施設】&#10;有形固定資産減価償却率"/>
        <xdr:cNvSpPr txBox="1"/>
      </xdr:nvSpPr>
      <xdr:spPr>
        <a:xfrm>
          <a:off x="2385704" y="14263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76</xdr:row>
      <xdr:rowOff>105427</xdr:rowOff>
    </xdr:from>
    <xdr:ext cx="469744" cy="259045"/>
    <xdr:sp macro="" textlink="">
      <xdr:nvSpPr>
        <xdr:cNvPr id="264" name="n_1mainValue【福祉施設】&#10;有形固定資産減価償却率"/>
        <xdr:cNvSpPr txBox="1"/>
      </xdr:nvSpPr>
      <xdr:spPr>
        <a:xfrm>
          <a:off x="3138247" y="1284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76</xdr:row>
      <xdr:rowOff>105427</xdr:rowOff>
    </xdr:from>
    <xdr:ext cx="469744" cy="259045"/>
    <xdr:sp macro="" textlink="">
      <xdr:nvSpPr>
        <xdr:cNvPr id="265" name="n_2mainValue【福祉施設】&#10;有形固定資産減価償却率"/>
        <xdr:cNvSpPr txBox="1"/>
      </xdr:nvSpPr>
      <xdr:spPr>
        <a:xfrm>
          <a:off x="2353387" y="1284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6" name="正方形/長方形 265"/>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7" name="正方形/長方形 266"/>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8" name="正方形/長方形 267"/>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9" name="正方形/長方形 268"/>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0" name="正方形/長方形 269"/>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1" name="正方形/長方形 270"/>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2" name="正方形/長方形 271"/>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3" name="正方形/長方形 272"/>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4" name="テキスト ボックス 273"/>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5" name="直線コネクタ 274"/>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76" name="直線コネクタ 275"/>
        <xdr:cNvCxnSpPr/>
      </xdr:nvCxnSpPr>
      <xdr:spPr>
        <a:xfrm>
          <a:off x="5826760" y="1458576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77" name="テキスト ボックス 276"/>
        <xdr:cNvSpPr txBox="1"/>
      </xdr:nvSpPr>
      <xdr:spPr>
        <a:xfrm>
          <a:off x="54053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78" name="直線コネクタ 277"/>
        <xdr:cNvCxnSpPr/>
      </xdr:nvCxnSpPr>
      <xdr:spPr>
        <a:xfrm>
          <a:off x="5826760" y="1426300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79" name="テキスト ボックス 278"/>
        <xdr:cNvSpPr txBox="1"/>
      </xdr:nvSpPr>
      <xdr:spPr>
        <a:xfrm>
          <a:off x="540530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80" name="直線コネクタ 279"/>
        <xdr:cNvCxnSpPr/>
      </xdr:nvCxnSpPr>
      <xdr:spPr>
        <a:xfrm>
          <a:off x="5826760" y="1394405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1" name="テキスト ボックス 280"/>
        <xdr:cNvSpPr txBox="1"/>
      </xdr:nvSpPr>
      <xdr:spPr>
        <a:xfrm>
          <a:off x="540530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82" name="直線コネクタ 281"/>
        <xdr:cNvCxnSpPr/>
      </xdr:nvCxnSpPr>
      <xdr:spPr>
        <a:xfrm>
          <a:off x="5826760" y="1362510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83" name="テキスト ボックス 282"/>
        <xdr:cNvSpPr txBox="1"/>
      </xdr:nvSpPr>
      <xdr:spPr>
        <a:xfrm>
          <a:off x="540530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84" name="直線コネクタ 283"/>
        <xdr:cNvCxnSpPr/>
      </xdr:nvCxnSpPr>
      <xdr:spPr>
        <a:xfrm>
          <a:off x="5826760" y="1330615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85" name="テキスト ボックス 284"/>
        <xdr:cNvSpPr txBox="1"/>
      </xdr:nvSpPr>
      <xdr:spPr>
        <a:xfrm>
          <a:off x="540530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86" name="直線コネクタ 285"/>
        <xdr:cNvCxnSpPr/>
      </xdr:nvCxnSpPr>
      <xdr:spPr>
        <a:xfrm>
          <a:off x="5826760" y="1298720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87" name="テキスト ボックス 286"/>
        <xdr:cNvSpPr txBox="1"/>
      </xdr:nvSpPr>
      <xdr:spPr>
        <a:xfrm>
          <a:off x="54053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8" name="直線コネクタ 287"/>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9" name="テキスト ボックス 288"/>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0" name="【福祉施設】&#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49530</xdr:rowOff>
    </xdr:from>
    <xdr:to>
      <xdr:col>54</xdr:col>
      <xdr:colOff>189865</xdr:colOff>
      <xdr:row>86</xdr:row>
      <xdr:rowOff>149134</xdr:rowOff>
    </xdr:to>
    <xdr:cxnSp macro="">
      <xdr:nvCxnSpPr>
        <xdr:cNvPr id="291" name="直線コネクタ 290"/>
        <xdr:cNvCxnSpPr/>
      </xdr:nvCxnSpPr>
      <xdr:spPr>
        <a:xfrm flipV="1">
          <a:off x="9219565" y="13125450"/>
          <a:ext cx="0" cy="144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152961</xdr:rowOff>
    </xdr:from>
    <xdr:ext cx="469744" cy="259045"/>
    <xdr:sp macro="" textlink="">
      <xdr:nvSpPr>
        <xdr:cNvPr id="292" name="【福祉施設】&#10;一人当たり面積最小値テキスト"/>
        <xdr:cNvSpPr txBox="1"/>
      </xdr:nvSpPr>
      <xdr:spPr>
        <a:xfrm>
          <a:off x="9258300" y="1457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149134</xdr:rowOff>
    </xdr:from>
    <xdr:to>
      <xdr:col>55</xdr:col>
      <xdr:colOff>88900</xdr:colOff>
      <xdr:row>86</xdr:row>
      <xdr:rowOff>149134</xdr:rowOff>
    </xdr:to>
    <xdr:cxnSp macro="">
      <xdr:nvCxnSpPr>
        <xdr:cNvPr id="293" name="直線コネクタ 292"/>
        <xdr:cNvCxnSpPr/>
      </xdr:nvCxnSpPr>
      <xdr:spPr>
        <a:xfrm>
          <a:off x="9154160" y="145661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167657</xdr:rowOff>
    </xdr:from>
    <xdr:ext cx="469744" cy="259045"/>
    <xdr:sp macro="" textlink="">
      <xdr:nvSpPr>
        <xdr:cNvPr id="294" name="【福祉施設】&#10;一人当たり面積最大値テキスト"/>
        <xdr:cNvSpPr txBox="1"/>
      </xdr:nvSpPr>
      <xdr:spPr>
        <a:xfrm>
          <a:off x="9258300" y="12908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49530</xdr:rowOff>
    </xdr:from>
    <xdr:to>
      <xdr:col>55</xdr:col>
      <xdr:colOff>88900</xdr:colOff>
      <xdr:row>78</xdr:row>
      <xdr:rowOff>49530</xdr:rowOff>
    </xdr:to>
    <xdr:cxnSp macro="">
      <xdr:nvCxnSpPr>
        <xdr:cNvPr id="295" name="直線コネクタ 294"/>
        <xdr:cNvCxnSpPr/>
      </xdr:nvCxnSpPr>
      <xdr:spPr>
        <a:xfrm>
          <a:off x="9154160" y="131254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132641</xdr:rowOff>
    </xdr:from>
    <xdr:ext cx="469744" cy="259045"/>
    <xdr:sp macro="" textlink="">
      <xdr:nvSpPr>
        <xdr:cNvPr id="296" name="【福祉施設】&#10;一人当たり面積平均値テキスト"/>
        <xdr:cNvSpPr txBox="1"/>
      </xdr:nvSpPr>
      <xdr:spPr>
        <a:xfrm>
          <a:off x="9258300" y="142144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109764</xdr:rowOff>
    </xdr:from>
    <xdr:to>
      <xdr:col>55</xdr:col>
      <xdr:colOff>50800</xdr:colOff>
      <xdr:row>86</xdr:row>
      <xdr:rowOff>39914</xdr:rowOff>
    </xdr:to>
    <xdr:sp macro="" textlink="">
      <xdr:nvSpPr>
        <xdr:cNvPr id="297" name="フローチャート: 判断 296"/>
        <xdr:cNvSpPr/>
      </xdr:nvSpPr>
      <xdr:spPr>
        <a:xfrm>
          <a:off x="9192260" y="1435916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11793</xdr:rowOff>
    </xdr:from>
    <xdr:to>
      <xdr:col>50</xdr:col>
      <xdr:colOff>165100</xdr:colOff>
      <xdr:row>85</xdr:row>
      <xdr:rowOff>113393</xdr:rowOff>
    </xdr:to>
    <xdr:sp macro="" textlink="">
      <xdr:nvSpPr>
        <xdr:cNvPr id="298" name="フローチャート: 判断 297"/>
        <xdr:cNvSpPr/>
      </xdr:nvSpPr>
      <xdr:spPr>
        <a:xfrm>
          <a:off x="8445500" y="1426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108131</xdr:rowOff>
    </xdr:from>
    <xdr:to>
      <xdr:col>46</xdr:col>
      <xdr:colOff>38100</xdr:colOff>
      <xdr:row>85</xdr:row>
      <xdr:rowOff>38281</xdr:rowOff>
    </xdr:to>
    <xdr:sp macro="" textlink="">
      <xdr:nvSpPr>
        <xdr:cNvPr id="299" name="フローチャート: 判断 298"/>
        <xdr:cNvSpPr/>
      </xdr:nvSpPr>
      <xdr:spPr>
        <a:xfrm>
          <a:off x="7670800" y="1418989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0" name="テキスト ボックス 299"/>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1" name="テキスト ボックス 300"/>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2" name="テキスト ボックス 301"/>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3" name="テキスト ボックス 302"/>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4" name="テキスト ボックス 303"/>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98334</xdr:rowOff>
    </xdr:from>
    <xdr:to>
      <xdr:col>55</xdr:col>
      <xdr:colOff>50800</xdr:colOff>
      <xdr:row>87</xdr:row>
      <xdr:rowOff>28484</xdr:rowOff>
    </xdr:to>
    <xdr:sp macro="" textlink="">
      <xdr:nvSpPr>
        <xdr:cNvPr id="305" name="楕円 304"/>
        <xdr:cNvSpPr/>
      </xdr:nvSpPr>
      <xdr:spPr>
        <a:xfrm>
          <a:off x="9192260" y="1451537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86</xdr:row>
      <xdr:rowOff>13261</xdr:rowOff>
    </xdr:from>
    <xdr:ext cx="469744" cy="259045"/>
    <xdr:sp macro="" textlink="">
      <xdr:nvSpPr>
        <xdr:cNvPr id="306" name="【福祉施設】&#10;一人当たり面積該当値テキスト"/>
        <xdr:cNvSpPr txBox="1"/>
      </xdr:nvSpPr>
      <xdr:spPr>
        <a:xfrm>
          <a:off x="9258300" y="1443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99968</xdr:rowOff>
    </xdr:from>
    <xdr:to>
      <xdr:col>50</xdr:col>
      <xdr:colOff>165100</xdr:colOff>
      <xdr:row>87</xdr:row>
      <xdr:rowOff>30118</xdr:rowOff>
    </xdr:to>
    <xdr:sp macro="" textlink="">
      <xdr:nvSpPr>
        <xdr:cNvPr id="307" name="楕円 306"/>
        <xdr:cNvSpPr/>
      </xdr:nvSpPr>
      <xdr:spPr>
        <a:xfrm>
          <a:off x="8445500" y="1451700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149134</xdr:rowOff>
    </xdr:from>
    <xdr:to>
      <xdr:col>55</xdr:col>
      <xdr:colOff>0</xdr:colOff>
      <xdr:row>86</xdr:row>
      <xdr:rowOff>150768</xdr:rowOff>
    </xdr:to>
    <xdr:cxnSp macro="">
      <xdr:nvCxnSpPr>
        <xdr:cNvPr id="308" name="直線コネクタ 307"/>
        <xdr:cNvCxnSpPr/>
      </xdr:nvCxnSpPr>
      <xdr:spPr>
        <a:xfrm flipV="1">
          <a:off x="8496300" y="14566174"/>
          <a:ext cx="7239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99968</xdr:rowOff>
    </xdr:from>
    <xdr:to>
      <xdr:col>46</xdr:col>
      <xdr:colOff>38100</xdr:colOff>
      <xdr:row>87</xdr:row>
      <xdr:rowOff>30118</xdr:rowOff>
    </xdr:to>
    <xdr:sp macro="" textlink="">
      <xdr:nvSpPr>
        <xdr:cNvPr id="309" name="楕円 308"/>
        <xdr:cNvSpPr/>
      </xdr:nvSpPr>
      <xdr:spPr>
        <a:xfrm>
          <a:off x="7670800" y="1451700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150768</xdr:rowOff>
    </xdr:from>
    <xdr:to>
      <xdr:col>50</xdr:col>
      <xdr:colOff>114300</xdr:colOff>
      <xdr:row>86</xdr:row>
      <xdr:rowOff>150768</xdr:rowOff>
    </xdr:to>
    <xdr:cxnSp macro="">
      <xdr:nvCxnSpPr>
        <xdr:cNvPr id="310" name="直線コネクタ 309"/>
        <xdr:cNvCxnSpPr/>
      </xdr:nvCxnSpPr>
      <xdr:spPr>
        <a:xfrm>
          <a:off x="7713980" y="14567808"/>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129920</xdr:rowOff>
    </xdr:from>
    <xdr:ext cx="469744" cy="259045"/>
    <xdr:sp macro="" textlink="">
      <xdr:nvSpPr>
        <xdr:cNvPr id="311" name="n_1aveValue【福祉施設】&#10;一人当たり面積"/>
        <xdr:cNvSpPr txBox="1"/>
      </xdr:nvSpPr>
      <xdr:spPr>
        <a:xfrm>
          <a:off x="8271587" y="1404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54808</xdr:rowOff>
    </xdr:from>
    <xdr:ext cx="469744" cy="259045"/>
    <xdr:sp macro="" textlink="">
      <xdr:nvSpPr>
        <xdr:cNvPr id="312" name="n_2aveValue【福祉施設】&#10;一人当たり面積"/>
        <xdr:cNvSpPr txBox="1"/>
      </xdr:nvSpPr>
      <xdr:spPr>
        <a:xfrm>
          <a:off x="7509587" y="13968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87</xdr:row>
      <xdr:rowOff>21245</xdr:rowOff>
    </xdr:from>
    <xdr:ext cx="469744" cy="259045"/>
    <xdr:sp macro="" textlink="">
      <xdr:nvSpPr>
        <xdr:cNvPr id="313" name="n_1mainValue【福祉施設】&#10;一人当たり面積"/>
        <xdr:cNvSpPr txBox="1"/>
      </xdr:nvSpPr>
      <xdr:spPr>
        <a:xfrm>
          <a:off x="8271587" y="1460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87</xdr:row>
      <xdr:rowOff>21245</xdr:rowOff>
    </xdr:from>
    <xdr:ext cx="469744" cy="259045"/>
    <xdr:sp macro="" textlink="">
      <xdr:nvSpPr>
        <xdr:cNvPr id="314" name="n_2mainValue【福祉施設】&#10;一人当たり面積"/>
        <xdr:cNvSpPr txBox="1"/>
      </xdr:nvSpPr>
      <xdr:spPr>
        <a:xfrm>
          <a:off x="7509587" y="1460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5" name="正方形/長方形 314"/>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6" name="正方形/長方形 315"/>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7" name="正方形/長方形 316"/>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8" name="正方形/長方形 317"/>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9" name="正方形/長方形 318"/>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0" name="正方形/長方形 319"/>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1" name="正方形/長方形 320"/>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2" name="正方形/長方形 321"/>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3" name="正方形/長方形 322"/>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4" name="正方形/長方形 323"/>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5" name="正方形/長方形 324"/>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6" name="正方形/長方形 325"/>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7" name="正方形/長方形 326"/>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8" name="正方形/長方形 327"/>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9" name="正方形/長方形 328"/>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0" name="正方形/長方形 329"/>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1" name="正方形/長方形 330"/>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2" name="正方形/長方形 331"/>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3" name="正方形/長方形 332"/>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4" name="正方形/長方形 333"/>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5" name="正方形/長方形 334"/>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6" name="正方形/長方形 335"/>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7" name="正方形/長方形 336"/>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8" name="正方形/長方形 337"/>
        <xdr:cNvSpPr/>
      </xdr:nvSpPr>
      <xdr:spPr>
        <a:xfrm>
          <a:off x="10960100" y="521589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39" name="正方形/長方形 338"/>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0" name="正方形/長方形 339"/>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1" name="正方形/長方形 340"/>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2" name="正方形/長方形 341"/>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3" name="正方形/長方形 342"/>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4" name="正方形/長方形 343"/>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5" name="正方形/長方形 344"/>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6" name="正方形/長方形 345"/>
        <xdr:cNvSpPr/>
      </xdr:nvSpPr>
      <xdr:spPr>
        <a:xfrm>
          <a:off x="16093440" y="521589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47" name="正方形/長方形 346"/>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48" name="正方形/長方形 347"/>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49" name="正方形/長方形 348"/>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50" name="正方形/長方形 349"/>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51" name="正方形/長方形 350"/>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52" name="正方形/長方形 351"/>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53" name="正方形/長方形 352"/>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54" name="正方形/長方形 353"/>
        <xdr:cNvSpPr/>
      </xdr:nvSpPr>
      <xdr:spPr>
        <a:xfrm>
          <a:off x="10960100" y="894207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55" name="正方形/長方形 354"/>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56" name="正方形/長方形 355"/>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57" name="正方形/長方形 356"/>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58" name="正方形/長方形 357"/>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59" name="正方形/長方形 358"/>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60" name="正方形/長方形 359"/>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61" name="正方形/長方形 360"/>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62" name="正方形/長方形 361"/>
        <xdr:cNvSpPr/>
      </xdr:nvSpPr>
      <xdr:spPr>
        <a:xfrm>
          <a:off x="16093440" y="894207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63" name="正方形/長方形 362"/>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64" name="正方形/長方形 363"/>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65" name="正方形/長方形 364"/>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66" name="正方形/長方形 365"/>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67" name="正方形/長方形 366"/>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68" name="正方形/長方形 367"/>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69" name="正方形/長方形 368"/>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70" name="正方形/長方形 369"/>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71" name="テキスト ボックス 370"/>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72" name="直線コネクタ 371"/>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373" name="テキスト ボックス 372"/>
        <xdr:cNvSpPr txBox="1"/>
      </xdr:nvSpPr>
      <xdr:spPr>
        <a:xfrm>
          <a:off x="1060276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374" name="直線コネクタ 373"/>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375" name="テキスト ボックス 374"/>
        <xdr:cNvSpPr txBox="1"/>
      </xdr:nvSpPr>
      <xdr:spPr>
        <a:xfrm>
          <a:off x="1060276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376" name="直線コネクタ 375"/>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377" name="テキスト ボックス 376"/>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378" name="直線コネクタ 377"/>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379" name="テキスト ボックス 378"/>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380" name="直線コネクタ 379"/>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381" name="テキスト ボックス 380"/>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382" name="直線コネクタ 381"/>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383" name="テキスト ボックス 382"/>
        <xdr:cNvSpPr txBox="1"/>
      </xdr:nvSpPr>
      <xdr:spPr>
        <a:xfrm>
          <a:off x="1060276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84" name="直線コネクタ 383"/>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385" name="テキスト ボックス 384"/>
        <xdr:cNvSpPr txBox="1"/>
      </xdr:nvSpPr>
      <xdr:spPr>
        <a:xfrm>
          <a:off x="1060276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86" name="【消防施設】&#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114300</xdr:rowOff>
    </xdr:from>
    <xdr:to>
      <xdr:col>85</xdr:col>
      <xdr:colOff>126364</xdr:colOff>
      <xdr:row>86</xdr:row>
      <xdr:rowOff>140970</xdr:rowOff>
    </xdr:to>
    <xdr:cxnSp macro="">
      <xdr:nvCxnSpPr>
        <xdr:cNvPr id="387" name="直線コネクタ 386"/>
        <xdr:cNvCxnSpPr/>
      </xdr:nvCxnSpPr>
      <xdr:spPr>
        <a:xfrm flipV="1">
          <a:off x="14375764" y="1302258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144797</xdr:rowOff>
    </xdr:from>
    <xdr:ext cx="405111" cy="259045"/>
    <xdr:sp macro="" textlink="">
      <xdr:nvSpPr>
        <xdr:cNvPr id="388" name="【消防施設】&#10;有形固定資産減価償却率最小値テキスト"/>
        <xdr:cNvSpPr txBox="1"/>
      </xdr:nvSpPr>
      <xdr:spPr>
        <a:xfrm>
          <a:off x="14414500" y="1456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140970</xdr:rowOff>
    </xdr:from>
    <xdr:to>
      <xdr:col>86</xdr:col>
      <xdr:colOff>25400</xdr:colOff>
      <xdr:row>86</xdr:row>
      <xdr:rowOff>140970</xdr:rowOff>
    </xdr:to>
    <xdr:cxnSp macro="">
      <xdr:nvCxnSpPr>
        <xdr:cNvPr id="389" name="直線コネクタ 388"/>
        <xdr:cNvCxnSpPr/>
      </xdr:nvCxnSpPr>
      <xdr:spPr>
        <a:xfrm>
          <a:off x="14287500" y="145580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60977</xdr:rowOff>
    </xdr:from>
    <xdr:ext cx="405111" cy="259045"/>
    <xdr:sp macro="" textlink="">
      <xdr:nvSpPr>
        <xdr:cNvPr id="390" name="【消防施設】&#10;有形固定資産減価償却率最大値テキスト"/>
        <xdr:cNvSpPr txBox="1"/>
      </xdr:nvSpPr>
      <xdr:spPr>
        <a:xfrm>
          <a:off x="14414500" y="12801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114300</xdr:rowOff>
    </xdr:from>
    <xdr:to>
      <xdr:col>86</xdr:col>
      <xdr:colOff>25400</xdr:colOff>
      <xdr:row>77</xdr:row>
      <xdr:rowOff>114300</xdr:rowOff>
    </xdr:to>
    <xdr:cxnSp macro="">
      <xdr:nvCxnSpPr>
        <xdr:cNvPr id="391" name="直線コネクタ 390"/>
        <xdr:cNvCxnSpPr/>
      </xdr:nvCxnSpPr>
      <xdr:spPr>
        <a:xfrm>
          <a:off x="14287500" y="130225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118127</xdr:rowOff>
    </xdr:from>
    <xdr:ext cx="405111" cy="259045"/>
    <xdr:sp macro="" textlink="">
      <xdr:nvSpPr>
        <xdr:cNvPr id="392" name="【消防施設】&#10;有形固定資産減価償却率平均値テキスト"/>
        <xdr:cNvSpPr txBox="1"/>
      </xdr:nvSpPr>
      <xdr:spPr>
        <a:xfrm>
          <a:off x="14414500" y="1403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139700</xdr:rowOff>
    </xdr:from>
    <xdr:to>
      <xdr:col>85</xdr:col>
      <xdr:colOff>177800</xdr:colOff>
      <xdr:row>84</xdr:row>
      <xdr:rowOff>69850</xdr:rowOff>
    </xdr:to>
    <xdr:sp macro="" textlink="">
      <xdr:nvSpPr>
        <xdr:cNvPr id="393" name="フローチャート: 判断 392"/>
        <xdr:cNvSpPr/>
      </xdr:nvSpPr>
      <xdr:spPr>
        <a:xfrm>
          <a:off x="14325600" y="1405382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84</xdr:row>
      <xdr:rowOff>63500</xdr:rowOff>
    </xdr:from>
    <xdr:to>
      <xdr:col>81</xdr:col>
      <xdr:colOff>101600</xdr:colOff>
      <xdr:row>84</xdr:row>
      <xdr:rowOff>165100</xdr:rowOff>
    </xdr:to>
    <xdr:sp macro="" textlink="">
      <xdr:nvSpPr>
        <xdr:cNvPr id="394" name="フローチャート: 判断 393"/>
        <xdr:cNvSpPr/>
      </xdr:nvSpPr>
      <xdr:spPr>
        <a:xfrm>
          <a:off x="13578840" y="1414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85</xdr:row>
      <xdr:rowOff>151130</xdr:rowOff>
    </xdr:from>
    <xdr:to>
      <xdr:col>76</xdr:col>
      <xdr:colOff>165100</xdr:colOff>
      <xdr:row>86</xdr:row>
      <xdr:rowOff>81280</xdr:rowOff>
    </xdr:to>
    <xdr:sp macro="" textlink="">
      <xdr:nvSpPr>
        <xdr:cNvPr id="395" name="フローチャート: 判断 394"/>
        <xdr:cNvSpPr/>
      </xdr:nvSpPr>
      <xdr:spPr>
        <a:xfrm>
          <a:off x="12804140" y="144005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396" name="テキスト ボックス 395"/>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97" name="テキスト ボックス 396"/>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98" name="テキスト ボックス 397"/>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99" name="テキスト ボックス 398"/>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00" name="テキスト ボックス 399"/>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6350</xdr:rowOff>
    </xdr:from>
    <xdr:to>
      <xdr:col>85</xdr:col>
      <xdr:colOff>177800</xdr:colOff>
      <xdr:row>81</xdr:row>
      <xdr:rowOff>107950</xdr:rowOff>
    </xdr:to>
    <xdr:sp macro="" textlink="">
      <xdr:nvSpPr>
        <xdr:cNvPr id="401" name="楕円 400"/>
        <xdr:cNvSpPr/>
      </xdr:nvSpPr>
      <xdr:spPr>
        <a:xfrm>
          <a:off x="14325600" y="1358519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29227</xdr:rowOff>
    </xdr:from>
    <xdr:ext cx="405111" cy="259045"/>
    <xdr:sp macro="" textlink="">
      <xdr:nvSpPr>
        <xdr:cNvPr id="402" name="【消防施設】&#10;有形固定資産減価償却率該当値テキスト"/>
        <xdr:cNvSpPr txBox="1"/>
      </xdr:nvSpPr>
      <xdr:spPr>
        <a:xfrm>
          <a:off x="14414500" y="1344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10177</xdr:rowOff>
    </xdr:from>
    <xdr:ext cx="405111" cy="259045"/>
    <xdr:sp macro="" textlink="">
      <xdr:nvSpPr>
        <xdr:cNvPr id="403" name="n_1aveValue【消防施設】&#10;有形固定資産減価償却率"/>
        <xdr:cNvSpPr txBox="1"/>
      </xdr:nvSpPr>
      <xdr:spPr>
        <a:xfrm>
          <a:off x="13437244"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97807</xdr:rowOff>
    </xdr:from>
    <xdr:ext cx="405111" cy="259045"/>
    <xdr:sp macro="" textlink="">
      <xdr:nvSpPr>
        <xdr:cNvPr id="404" name="n_2aveValue【消防施設】&#10;有形固定資産減価償却率"/>
        <xdr:cNvSpPr txBox="1"/>
      </xdr:nvSpPr>
      <xdr:spPr>
        <a:xfrm>
          <a:off x="12675244" y="14179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05" name="正方形/長方形 404"/>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06" name="正方形/長方形 405"/>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07" name="正方形/長方形 406"/>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08" name="正方形/長方形 407"/>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09" name="正方形/長方形 408"/>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10" name="正方形/長方形 409"/>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11" name="正方形/長方形 410"/>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12" name="正方形/長方形 411"/>
        <xdr:cNvSpPr/>
      </xdr:nvSpPr>
      <xdr:spPr>
        <a:xfrm>
          <a:off x="1609344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13" name="正方形/長方形 412"/>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14" name="正方形/長方形 413"/>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15" name="正方形/長方形 414"/>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16" name="正方形/長方形 415"/>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17" name="正方形/長方形 416"/>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18" name="正方形/長方形 417"/>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19" name="正方形/長方形 418"/>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20" name="正方形/長方形 419"/>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21" name="テキスト ボックス 420"/>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22" name="直線コネクタ 421"/>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423" name="テキスト ボックス 422"/>
        <xdr:cNvSpPr txBox="1"/>
      </xdr:nvSpPr>
      <xdr:spPr>
        <a:xfrm>
          <a:off x="10666881" y="184886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424" name="直線コネクタ 423"/>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425" name="テキスト ボックス 424"/>
        <xdr:cNvSpPr txBox="1"/>
      </xdr:nvSpPr>
      <xdr:spPr>
        <a:xfrm>
          <a:off x="10602761" y="181152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26" name="直線コネクタ 425"/>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27" name="テキスト ボックス 426"/>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28" name="直線コネクタ 427"/>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429" name="テキスト ボックス 428"/>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430" name="直線コネクタ 429"/>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431" name="テキスト ボックス 430"/>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432" name="直線コネクタ 431"/>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433" name="テキスト ボックス 432"/>
        <xdr:cNvSpPr txBox="1"/>
      </xdr:nvSpPr>
      <xdr:spPr>
        <a:xfrm>
          <a:off x="1056150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34" name="直線コネクタ 433"/>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35" name="テキスト ボックス 434"/>
        <xdr:cNvSpPr txBox="1"/>
      </xdr:nvSpPr>
      <xdr:spPr>
        <a:xfrm>
          <a:off x="105615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36" name="【庁舎】&#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28575</xdr:rowOff>
    </xdr:from>
    <xdr:to>
      <xdr:col>85</xdr:col>
      <xdr:colOff>126364</xdr:colOff>
      <xdr:row>109</xdr:row>
      <xdr:rowOff>7620</xdr:rowOff>
    </xdr:to>
    <xdr:cxnSp macro="">
      <xdr:nvCxnSpPr>
        <xdr:cNvPr id="437" name="直線コネクタ 436"/>
        <xdr:cNvCxnSpPr/>
      </xdr:nvCxnSpPr>
      <xdr:spPr>
        <a:xfrm flipV="1">
          <a:off x="14375764" y="16792575"/>
          <a:ext cx="0" cy="1487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11447</xdr:rowOff>
    </xdr:from>
    <xdr:ext cx="405111" cy="259045"/>
    <xdr:sp macro="" textlink="">
      <xdr:nvSpPr>
        <xdr:cNvPr id="438" name="【庁舎】&#10;有形固定資産減価償却率最小値テキスト"/>
        <xdr:cNvSpPr txBox="1"/>
      </xdr:nvSpPr>
      <xdr:spPr>
        <a:xfrm>
          <a:off x="14414500" y="1828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7620</xdr:rowOff>
    </xdr:from>
    <xdr:to>
      <xdr:col>86</xdr:col>
      <xdr:colOff>25400</xdr:colOff>
      <xdr:row>109</xdr:row>
      <xdr:rowOff>7620</xdr:rowOff>
    </xdr:to>
    <xdr:cxnSp macro="">
      <xdr:nvCxnSpPr>
        <xdr:cNvPr id="439" name="直線コネクタ 438"/>
        <xdr:cNvCxnSpPr/>
      </xdr:nvCxnSpPr>
      <xdr:spPr>
        <a:xfrm>
          <a:off x="14287500" y="182803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146702</xdr:rowOff>
    </xdr:from>
    <xdr:ext cx="405111" cy="259045"/>
    <xdr:sp macro="" textlink="">
      <xdr:nvSpPr>
        <xdr:cNvPr id="440" name="【庁舎】&#10;有形固定資産減価償却率最大値テキスト"/>
        <xdr:cNvSpPr txBox="1"/>
      </xdr:nvSpPr>
      <xdr:spPr>
        <a:xfrm>
          <a:off x="14414500" y="16575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28575</xdr:rowOff>
    </xdr:from>
    <xdr:to>
      <xdr:col>86</xdr:col>
      <xdr:colOff>25400</xdr:colOff>
      <xdr:row>100</xdr:row>
      <xdr:rowOff>28575</xdr:rowOff>
    </xdr:to>
    <xdr:cxnSp macro="">
      <xdr:nvCxnSpPr>
        <xdr:cNvPr id="441" name="直線コネクタ 440"/>
        <xdr:cNvCxnSpPr/>
      </xdr:nvCxnSpPr>
      <xdr:spPr>
        <a:xfrm>
          <a:off x="14287500" y="167925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106697</xdr:rowOff>
    </xdr:from>
    <xdr:ext cx="405111" cy="259045"/>
    <xdr:sp macro="" textlink="">
      <xdr:nvSpPr>
        <xdr:cNvPr id="442" name="【庁舎】&#10;有形固定資産減価償却率平均値テキスト"/>
        <xdr:cNvSpPr txBox="1"/>
      </xdr:nvSpPr>
      <xdr:spPr>
        <a:xfrm>
          <a:off x="14414500" y="17541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128270</xdr:rowOff>
    </xdr:from>
    <xdr:to>
      <xdr:col>85</xdr:col>
      <xdr:colOff>177800</xdr:colOff>
      <xdr:row>105</xdr:row>
      <xdr:rowOff>58420</xdr:rowOff>
    </xdr:to>
    <xdr:sp macro="" textlink="">
      <xdr:nvSpPr>
        <xdr:cNvPr id="443" name="フローチャート: 判断 442"/>
        <xdr:cNvSpPr/>
      </xdr:nvSpPr>
      <xdr:spPr>
        <a:xfrm>
          <a:off x="14325600" y="1756283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160655</xdr:rowOff>
    </xdr:from>
    <xdr:to>
      <xdr:col>81</xdr:col>
      <xdr:colOff>101600</xdr:colOff>
      <xdr:row>105</xdr:row>
      <xdr:rowOff>90805</xdr:rowOff>
    </xdr:to>
    <xdr:sp macro="" textlink="">
      <xdr:nvSpPr>
        <xdr:cNvPr id="444" name="フローチャート: 判断 443"/>
        <xdr:cNvSpPr/>
      </xdr:nvSpPr>
      <xdr:spPr>
        <a:xfrm>
          <a:off x="13578840" y="175952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109220</xdr:rowOff>
    </xdr:from>
    <xdr:to>
      <xdr:col>76</xdr:col>
      <xdr:colOff>165100</xdr:colOff>
      <xdr:row>106</xdr:row>
      <xdr:rowOff>39370</xdr:rowOff>
    </xdr:to>
    <xdr:sp macro="" textlink="">
      <xdr:nvSpPr>
        <xdr:cNvPr id="445" name="フローチャート: 判断 444"/>
        <xdr:cNvSpPr/>
      </xdr:nvSpPr>
      <xdr:spPr>
        <a:xfrm>
          <a:off x="12804140" y="177114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46" name="テキスト ボックス 445"/>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47" name="テキスト ボックス 446"/>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48" name="テキスト ボックス 447"/>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49" name="テキスト ボックス 448"/>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50" name="テキスト ボックス 449"/>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149225</xdr:rowOff>
    </xdr:from>
    <xdr:to>
      <xdr:col>85</xdr:col>
      <xdr:colOff>177800</xdr:colOff>
      <xdr:row>100</xdr:row>
      <xdr:rowOff>79375</xdr:rowOff>
    </xdr:to>
    <xdr:sp macro="" textlink="">
      <xdr:nvSpPr>
        <xdr:cNvPr id="451" name="楕円 450"/>
        <xdr:cNvSpPr/>
      </xdr:nvSpPr>
      <xdr:spPr>
        <a:xfrm>
          <a:off x="14325600" y="1674558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102252</xdr:rowOff>
    </xdr:from>
    <xdr:ext cx="405111" cy="259045"/>
    <xdr:sp macro="" textlink="">
      <xdr:nvSpPr>
        <xdr:cNvPr id="452" name="【庁舎】&#10;有形固定資産減価償却率該当値テキスト"/>
        <xdr:cNvSpPr txBox="1"/>
      </xdr:nvSpPr>
      <xdr:spPr>
        <a:xfrm>
          <a:off x="14414500" y="16698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6350</xdr:rowOff>
    </xdr:from>
    <xdr:to>
      <xdr:col>81</xdr:col>
      <xdr:colOff>101600</xdr:colOff>
      <xdr:row>100</xdr:row>
      <xdr:rowOff>107950</xdr:rowOff>
    </xdr:to>
    <xdr:sp macro="" textlink="">
      <xdr:nvSpPr>
        <xdr:cNvPr id="453" name="楕円 452"/>
        <xdr:cNvSpPr/>
      </xdr:nvSpPr>
      <xdr:spPr>
        <a:xfrm>
          <a:off x="13578840" y="1677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28575</xdr:rowOff>
    </xdr:from>
    <xdr:to>
      <xdr:col>85</xdr:col>
      <xdr:colOff>127000</xdr:colOff>
      <xdr:row>100</xdr:row>
      <xdr:rowOff>57150</xdr:rowOff>
    </xdr:to>
    <xdr:cxnSp macro="">
      <xdr:nvCxnSpPr>
        <xdr:cNvPr id="454" name="直線コネクタ 453"/>
        <xdr:cNvCxnSpPr/>
      </xdr:nvCxnSpPr>
      <xdr:spPr>
        <a:xfrm flipV="1">
          <a:off x="13629640" y="16792575"/>
          <a:ext cx="74676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34925</xdr:rowOff>
    </xdr:from>
    <xdr:to>
      <xdr:col>76</xdr:col>
      <xdr:colOff>165100</xdr:colOff>
      <xdr:row>100</xdr:row>
      <xdr:rowOff>136525</xdr:rowOff>
    </xdr:to>
    <xdr:sp macro="" textlink="">
      <xdr:nvSpPr>
        <xdr:cNvPr id="455" name="楕円 454"/>
        <xdr:cNvSpPr/>
      </xdr:nvSpPr>
      <xdr:spPr>
        <a:xfrm>
          <a:off x="12804140" y="1679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57150</xdr:rowOff>
    </xdr:from>
    <xdr:to>
      <xdr:col>81</xdr:col>
      <xdr:colOff>50800</xdr:colOff>
      <xdr:row>100</xdr:row>
      <xdr:rowOff>85725</xdr:rowOff>
    </xdr:to>
    <xdr:cxnSp macro="">
      <xdr:nvCxnSpPr>
        <xdr:cNvPr id="456" name="直線コネクタ 455"/>
        <xdr:cNvCxnSpPr/>
      </xdr:nvCxnSpPr>
      <xdr:spPr>
        <a:xfrm flipV="1">
          <a:off x="12854940" y="16821150"/>
          <a:ext cx="7747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81932</xdr:rowOff>
    </xdr:from>
    <xdr:ext cx="405111" cy="259045"/>
    <xdr:sp macro="" textlink="">
      <xdr:nvSpPr>
        <xdr:cNvPr id="457" name="n_1aveValue【庁舎】&#10;有形固定資産減価償却率"/>
        <xdr:cNvSpPr txBox="1"/>
      </xdr:nvSpPr>
      <xdr:spPr>
        <a:xfrm>
          <a:off x="13437244" y="17684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30497</xdr:rowOff>
    </xdr:from>
    <xdr:ext cx="405111" cy="259045"/>
    <xdr:sp macro="" textlink="">
      <xdr:nvSpPr>
        <xdr:cNvPr id="458" name="n_2aveValue【庁舎】&#10;有形固定資産減価償却率"/>
        <xdr:cNvSpPr txBox="1"/>
      </xdr:nvSpPr>
      <xdr:spPr>
        <a:xfrm>
          <a:off x="12675244" y="1780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98</xdr:row>
      <xdr:rowOff>124477</xdr:rowOff>
    </xdr:from>
    <xdr:ext cx="405111" cy="259045"/>
    <xdr:sp macro="" textlink="">
      <xdr:nvSpPr>
        <xdr:cNvPr id="459" name="n_1mainValue【庁舎】&#10;有形固定資産減価償却率"/>
        <xdr:cNvSpPr txBox="1"/>
      </xdr:nvSpPr>
      <xdr:spPr>
        <a:xfrm>
          <a:off x="13437244" y="1655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98</xdr:row>
      <xdr:rowOff>153052</xdr:rowOff>
    </xdr:from>
    <xdr:ext cx="405111" cy="259045"/>
    <xdr:sp macro="" textlink="">
      <xdr:nvSpPr>
        <xdr:cNvPr id="460" name="n_2mainValue【庁舎】&#10;有形固定資産減価償却率"/>
        <xdr:cNvSpPr txBox="1"/>
      </xdr:nvSpPr>
      <xdr:spPr>
        <a:xfrm>
          <a:off x="12675244" y="1658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61" name="正方形/長方形 460"/>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62" name="正方形/長方形 461"/>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63" name="正方形/長方形 462"/>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64" name="正方形/長方形 463"/>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65" name="正方形/長方形 464"/>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66" name="正方形/長方形 465"/>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67" name="正方形/長方形 466"/>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68" name="正方形/長方形 467"/>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69" name="テキスト ボックス 468"/>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70" name="直線コネクタ 469"/>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471" name="テキスト ボックス 470"/>
        <xdr:cNvSpPr txBox="1"/>
      </xdr:nvSpPr>
      <xdr:spPr>
        <a:xfrm>
          <a:off x="1569484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76200</xdr:rowOff>
    </xdr:from>
    <xdr:to>
      <xdr:col>120</xdr:col>
      <xdr:colOff>114300</xdr:colOff>
      <xdr:row>108</xdr:row>
      <xdr:rowOff>76200</xdr:rowOff>
    </xdr:to>
    <xdr:cxnSp macro="">
      <xdr:nvCxnSpPr>
        <xdr:cNvPr id="472" name="直線コネクタ 471"/>
        <xdr:cNvCxnSpPr/>
      </xdr:nvCxnSpPr>
      <xdr:spPr>
        <a:xfrm>
          <a:off x="1609344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473" name="テキスト ボックス 472"/>
        <xdr:cNvSpPr txBox="1"/>
      </xdr:nvSpPr>
      <xdr:spPr>
        <a:xfrm>
          <a:off x="1569484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474" name="直線コネクタ 473"/>
        <xdr:cNvCxnSpPr/>
      </xdr:nvCxnSpPr>
      <xdr:spPr>
        <a:xfrm>
          <a:off x="1609344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475" name="テキスト ボックス 474"/>
        <xdr:cNvSpPr txBox="1"/>
      </xdr:nvSpPr>
      <xdr:spPr>
        <a:xfrm>
          <a:off x="1569484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476" name="直線コネクタ 475"/>
        <xdr:cNvCxnSpPr/>
      </xdr:nvCxnSpPr>
      <xdr:spPr>
        <a:xfrm>
          <a:off x="1609344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477" name="テキスト ボックス 476"/>
        <xdr:cNvSpPr txBox="1"/>
      </xdr:nvSpPr>
      <xdr:spPr>
        <a:xfrm>
          <a:off x="1569484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478" name="直線コネクタ 477"/>
        <xdr:cNvCxnSpPr/>
      </xdr:nvCxnSpPr>
      <xdr:spPr>
        <a:xfrm>
          <a:off x="1609344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479" name="テキスト ボックス 478"/>
        <xdr:cNvSpPr txBox="1"/>
      </xdr:nvSpPr>
      <xdr:spPr>
        <a:xfrm>
          <a:off x="1569484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80" name="直線コネクタ 479"/>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81" name="テキスト ボックス 480"/>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82" name="【庁舎】&#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25908</xdr:rowOff>
    </xdr:from>
    <xdr:to>
      <xdr:col>116</xdr:col>
      <xdr:colOff>62864</xdr:colOff>
      <xdr:row>108</xdr:row>
      <xdr:rowOff>169926</xdr:rowOff>
    </xdr:to>
    <xdr:cxnSp macro="">
      <xdr:nvCxnSpPr>
        <xdr:cNvPr id="483" name="直線コネクタ 482"/>
        <xdr:cNvCxnSpPr/>
      </xdr:nvCxnSpPr>
      <xdr:spPr>
        <a:xfrm flipV="1">
          <a:off x="19509104" y="16957548"/>
          <a:ext cx="0" cy="1317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2303</xdr:rowOff>
    </xdr:from>
    <xdr:ext cx="469744" cy="259045"/>
    <xdr:sp macro="" textlink="">
      <xdr:nvSpPr>
        <xdr:cNvPr id="484" name="【庁舎】&#10;一人当たり面積最小値テキスト"/>
        <xdr:cNvSpPr txBox="1"/>
      </xdr:nvSpPr>
      <xdr:spPr>
        <a:xfrm>
          <a:off x="19547840" y="18275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169926</xdr:rowOff>
    </xdr:from>
    <xdr:to>
      <xdr:col>116</xdr:col>
      <xdr:colOff>152400</xdr:colOff>
      <xdr:row>108</xdr:row>
      <xdr:rowOff>169926</xdr:rowOff>
    </xdr:to>
    <xdr:cxnSp macro="">
      <xdr:nvCxnSpPr>
        <xdr:cNvPr id="485" name="直線コネクタ 484"/>
        <xdr:cNvCxnSpPr/>
      </xdr:nvCxnSpPr>
      <xdr:spPr>
        <a:xfrm>
          <a:off x="19443700" y="182750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144035</xdr:rowOff>
    </xdr:from>
    <xdr:ext cx="469744" cy="259045"/>
    <xdr:sp macro="" textlink="">
      <xdr:nvSpPr>
        <xdr:cNvPr id="486" name="【庁舎】&#10;一人当たり面積最大値テキスト"/>
        <xdr:cNvSpPr txBox="1"/>
      </xdr:nvSpPr>
      <xdr:spPr>
        <a:xfrm>
          <a:off x="19547840" y="16740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25908</xdr:rowOff>
    </xdr:from>
    <xdr:to>
      <xdr:col>116</xdr:col>
      <xdr:colOff>152400</xdr:colOff>
      <xdr:row>101</xdr:row>
      <xdr:rowOff>25908</xdr:rowOff>
    </xdr:to>
    <xdr:cxnSp macro="">
      <xdr:nvCxnSpPr>
        <xdr:cNvPr id="487" name="直線コネクタ 486"/>
        <xdr:cNvCxnSpPr/>
      </xdr:nvCxnSpPr>
      <xdr:spPr>
        <a:xfrm>
          <a:off x="19443700" y="169575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57421</xdr:rowOff>
    </xdr:from>
    <xdr:ext cx="469744" cy="259045"/>
    <xdr:sp macro="" textlink="">
      <xdr:nvSpPr>
        <xdr:cNvPr id="488" name="【庁舎】&#10;一人当たり面積平均値テキスト"/>
        <xdr:cNvSpPr txBox="1"/>
      </xdr:nvSpPr>
      <xdr:spPr>
        <a:xfrm>
          <a:off x="19547840" y="17659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34544</xdr:rowOff>
    </xdr:from>
    <xdr:to>
      <xdr:col>116</xdr:col>
      <xdr:colOff>114300</xdr:colOff>
      <xdr:row>106</xdr:row>
      <xdr:rowOff>136144</xdr:rowOff>
    </xdr:to>
    <xdr:sp macro="" textlink="">
      <xdr:nvSpPr>
        <xdr:cNvPr id="489" name="フローチャート: 判断 488"/>
        <xdr:cNvSpPr/>
      </xdr:nvSpPr>
      <xdr:spPr>
        <a:xfrm>
          <a:off x="19458940" y="178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57404</xdr:rowOff>
    </xdr:from>
    <xdr:to>
      <xdr:col>112</xdr:col>
      <xdr:colOff>38100</xdr:colOff>
      <xdr:row>106</xdr:row>
      <xdr:rowOff>159004</xdr:rowOff>
    </xdr:to>
    <xdr:sp macro="" textlink="">
      <xdr:nvSpPr>
        <xdr:cNvPr id="490" name="フローチャート: 判断 489"/>
        <xdr:cNvSpPr/>
      </xdr:nvSpPr>
      <xdr:spPr>
        <a:xfrm>
          <a:off x="18735040" y="1782724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130556</xdr:rowOff>
    </xdr:from>
    <xdr:to>
      <xdr:col>107</xdr:col>
      <xdr:colOff>101600</xdr:colOff>
      <xdr:row>106</xdr:row>
      <xdr:rowOff>60706</xdr:rowOff>
    </xdr:to>
    <xdr:sp macro="" textlink="">
      <xdr:nvSpPr>
        <xdr:cNvPr id="491" name="フローチャート: 判断 490"/>
        <xdr:cNvSpPr/>
      </xdr:nvSpPr>
      <xdr:spPr>
        <a:xfrm>
          <a:off x="17937480" y="177327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492" name="テキスト ボックス 491"/>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93" name="テキスト ボックス 492"/>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94" name="テキスト ボックス 493"/>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95" name="テキスト ボックス 494"/>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96" name="テキスト ボックス 495"/>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7113</xdr:rowOff>
    </xdr:from>
    <xdr:to>
      <xdr:col>116</xdr:col>
      <xdr:colOff>114300</xdr:colOff>
      <xdr:row>108</xdr:row>
      <xdr:rowOff>108713</xdr:rowOff>
    </xdr:to>
    <xdr:sp macro="" textlink="">
      <xdr:nvSpPr>
        <xdr:cNvPr id="497" name="楕円 496"/>
        <xdr:cNvSpPr/>
      </xdr:nvSpPr>
      <xdr:spPr>
        <a:xfrm>
          <a:off x="19458940" y="18112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93490</xdr:rowOff>
    </xdr:from>
    <xdr:ext cx="469744" cy="259045"/>
    <xdr:sp macro="" textlink="">
      <xdr:nvSpPr>
        <xdr:cNvPr id="498" name="【庁舎】&#10;一人当たり面積該当値テキスト"/>
        <xdr:cNvSpPr txBox="1"/>
      </xdr:nvSpPr>
      <xdr:spPr>
        <a:xfrm>
          <a:off x="19547840" y="18030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11685</xdr:rowOff>
    </xdr:from>
    <xdr:to>
      <xdr:col>112</xdr:col>
      <xdr:colOff>38100</xdr:colOff>
      <xdr:row>108</xdr:row>
      <xdr:rowOff>113285</xdr:rowOff>
    </xdr:to>
    <xdr:sp macro="" textlink="">
      <xdr:nvSpPr>
        <xdr:cNvPr id="499" name="楕円 498"/>
        <xdr:cNvSpPr/>
      </xdr:nvSpPr>
      <xdr:spPr>
        <a:xfrm>
          <a:off x="18735040" y="1811680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57913</xdr:rowOff>
    </xdr:from>
    <xdr:to>
      <xdr:col>116</xdr:col>
      <xdr:colOff>63500</xdr:colOff>
      <xdr:row>108</xdr:row>
      <xdr:rowOff>62485</xdr:rowOff>
    </xdr:to>
    <xdr:cxnSp macro="">
      <xdr:nvCxnSpPr>
        <xdr:cNvPr id="500" name="直線コネクタ 499"/>
        <xdr:cNvCxnSpPr/>
      </xdr:nvCxnSpPr>
      <xdr:spPr>
        <a:xfrm flipV="1">
          <a:off x="18778220" y="18163033"/>
          <a:ext cx="73152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13970</xdr:rowOff>
    </xdr:from>
    <xdr:to>
      <xdr:col>107</xdr:col>
      <xdr:colOff>101600</xdr:colOff>
      <xdr:row>108</xdr:row>
      <xdr:rowOff>115570</xdr:rowOff>
    </xdr:to>
    <xdr:sp macro="" textlink="">
      <xdr:nvSpPr>
        <xdr:cNvPr id="501" name="楕円 500"/>
        <xdr:cNvSpPr/>
      </xdr:nvSpPr>
      <xdr:spPr>
        <a:xfrm>
          <a:off x="17937480" y="1811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62485</xdr:rowOff>
    </xdr:from>
    <xdr:to>
      <xdr:col>111</xdr:col>
      <xdr:colOff>177800</xdr:colOff>
      <xdr:row>108</xdr:row>
      <xdr:rowOff>64770</xdr:rowOff>
    </xdr:to>
    <xdr:cxnSp macro="">
      <xdr:nvCxnSpPr>
        <xdr:cNvPr id="502" name="直線コネクタ 501"/>
        <xdr:cNvCxnSpPr/>
      </xdr:nvCxnSpPr>
      <xdr:spPr>
        <a:xfrm flipV="1">
          <a:off x="17988280" y="18167605"/>
          <a:ext cx="78994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4081</xdr:rowOff>
    </xdr:from>
    <xdr:ext cx="469744" cy="259045"/>
    <xdr:sp macro="" textlink="">
      <xdr:nvSpPr>
        <xdr:cNvPr id="503" name="n_1aveValue【庁舎】&#10;一人当たり面積"/>
        <xdr:cNvSpPr txBox="1"/>
      </xdr:nvSpPr>
      <xdr:spPr>
        <a:xfrm>
          <a:off x="18561127" y="17606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77233</xdr:rowOff>
    </xdr:from>
    <xdr:ext cx="469744" cy="259045"/>
    <xdr:sp macro="" textlink="">
      <xdr:nvSpPr>
        <xdr:cNvPr id="504" name="n_2aveValue【庁舎】&#10;一人当たり面積"/>
        <xdr:cNvSpPr txBox="1"/>
      </xdr:nvSpPr>
      <xdr:spPr>
        <a:xfrm>
          <a:off x="17776267" y="17511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104412</xdr:rowOff>
    </xdr:from>
    <xdr:ext cx="469744" cy="259045"/>
    <xdr:sp macro="" textlink="">
      <xdr:nvSpPr>
        <xdr:cNvPr id="505" name="n_1mainValue【庁舎】&#10;一人当たり面積"/>
        <xdr:cNvSpPr txBox="1"/>
      </xdr:nvSpPr>
      <xdr:spPr>
        <a:xfrm>
          <a:off x="18561127" y="18209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106697</xdr:rowOff>
    </xdr:from>
    <xdr:ext cx="469744" cy="259045"/>
    <xdr:sp macro="" textlink="">
      <xdr:nvSpPr>
        <xdr:cNvPr id="506" name="n_2mainValue【庁舎】&#10;一人当たり面積"/>
        <xdr:cNvSpPr txBox="1"/>
      </xdr:nvSpPr>
      <xdr:spPr>
        <a:xfrm>
          <a:off x="17776267" y="1821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07" name="正方形/長方形 506"/>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08" name="正方形/長方形 507"/>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09" name="テキスト ボックス 508"/>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ほとんどの類型において、有形固定資産減価償却率は類似団体平均を上回っている。類似団体平均を大きく上回っている福祉施設は、建築年度が昭和４７年度で、耐用年数である３８年を経過しているためである。平成２９年度に地域集会施設再整備計画を策定しており、計画的に施設の維持・更新を行っていく。また、庁舎については、建築年度が昭和４３年度となっており、耐用年数である５０年も間近に迫っているためである。新庁舎建設に向けて、平成２８年度に役場庁舎建設基本計画を策定し、平成３３年度の供用開始を目標に事務を執り進め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北海道芽室町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18,734
18,690
513.76
13,871,532
13,556,173
302,470
7,189,000
8,809,377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歳入においては、</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政府の経済対策などにより民間給与が回復傾向にあり、町民</a:t>
          </a:r>
          <a:r>
            <a:rPr kumimoji="1" lang="ja-JP" altLang="en-US" sz="1100">
              <a:latin typeface="ＭＳ Ｐゴシック" panose="020B0600070205080204" pitchFamily="50" charset="-128"/>
              <a:ea typeface="ＭＳ Ｐゴシック" panose="020B0600070205080204" pitchFamily="50" charset="-128"/>
            </a:rPr>
            <a:t>税においては０．４％増、固定資産税においては、家屋の非木造建築物の増加及び工業団地内企業の設備投資などにより３．７％の増加となり、町税全体では増加することとなった。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財政力指数を３か年の平均でみると、昨年より０．２ポイント増という結果になっている。普通交付税については、国による人口を基本とした行政努力や地域経済活性化の成果を反映する特別枠が継続される一方、景気回復に伴う地方自治体の税収入の増加や、交付税総額の削減により、継続的な一般財源の増は見込めない状況にあるため、より一層の事業の厳選と歳入に見合った財政運営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45</xdr:row>
      <xdr:rowOff>114300</xdr:rowOff>
    </xdr:to>
    <xdr:cxnSp macro="">
      <xdr:nvCxnSpPr>
        <xdr:cNvPr id="64" name="直線コネクタ 63"/>
        <xdr:cNvCxnSpPr/>
      </xdr:nvCxnSpPr>
      <xdr:spPr>
        <a:xfrm flipV="1">
          <a:off x="4953000" y="6100233"/>
          <a:ext cx="0" cy="17293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7"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8" name="直線コネクタ 67"/>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85725</xdr:rowOff>
    </xdr:from>
    <xdr:to>
      <xdr:col>23</xdr:col>
      <xdr:colOff>133350</xdr:colOff>
      <xdr:row>42</xdr:row>
      <xdr:rowOff>125942</xdr:rowOff>
    </xdr:to>
    <xdr:cxnSp macro="">
      <xdr:nvCxnSpPr>
        <xdr:cNvPr id="69" name="直線コネクタ 68"/>
        <xdr:cNvCxnSpPr/>
      </xdr:nvCxnSpPr>
      <xdr:spPr>
        <a:xfrm flipV="1">
          <a:off x="4114800" y="7286625"/>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16527</xdr:rowOff>
    </xdr:from>
    <xdr:ext cx="762000" cy="259045"/>
    <xdr:sp macro="" textlink="">
      <xdr:nvSpPr>
        <xdr:cNvPr id="70" name="財政力平均値テキスト"/>
        <xdr:cNvSpPr txBox="1"/>
      </xdr:nvSpPr>
      <xdr:spPr>
        <a:xfrm>
          <a:off x="5041900" y="738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71" name="フローチャート: 判断 70"/>
        <xdr:cNvSpPr/>
      </xdr:nvSpPr>
      <xdr:spPr>
        <a:xfrm>
          <a:off x="49022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125942</xdr:rowOff>
    </xdr:from>
    <xdr:to>
      <xdr:col>19</xdr:col>
      <xdr:colOff>133350</xdr:colOff>
      <xdr:row>42</xdr:row>
      <xdr:rowOff>146050</xdr:rowOff>
    </xdr:to>
    <xdr:cxnSp macro="">
      <xdr:nvCxnSpPr>
        <xdr:cNvPr id="72" name="直線コネクタ 71"/>
        <xdr:cNvCxnSpPr/>
      </xdr:nvCxnSpPr>
      <xdr:spPr>
        <a:xfrm flipV="1">
          <a:off x="3225800" y="73268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64558</xdr:rowOff>
    </xdr:from>
    <xdr:to>
      <xdr:col>19</xdr:col>
      <xdr:colOff>184150</xdr:colOff>
      <xdr:row>43</xdr:row>
      <xdr:rowOff>166158</xdr:rowOff>
    </xdr:to>
    <xdr:sp macro="" textlink="">
      <xdr:nvSpPr>
        <xdr:cNvPr id="73" name="フローチャート: 判断 72"/>
        <xdr:cNvSpPr/>
      </xdr:nvSpPr>
      <xdr:spPr>
        <a:xfrm>
          <a:off x="4064000" y="743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150935</xdr:rowOff>
    </xdr:from>
    <xdr:ext cx="736600" cy="259045"/>
    <xdr:sp macro="" textlink="">
      <xdr:nvSpPr>
        <xdr:cNvPr id="74" name="テキスト ボックス 73"/>
        <xdr:cNvSpPr txBox="1"/>
      </xdr:nvSpPr>
      <xdr:spPr>
        <a:xfrm>
          <a:off x="3733800" y="7523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146050</xdr:rowOff>
    </xdr:from>
    <xdr:to>
      <xdr:col>15</xdr:col>
      <xdr:colOff>82550</xdr:colOff>
      <xdr:row>42</xdr:row>
      <xdr:rowOff>166158</xdr:rowOff>
    </xdr:to>
    <xdr:cxnSp macro="">
      <xdr:nvCxnSpPr>
        <xdr:cNvPr id="75" name="直線コネクタ 74"/>
        <xdr:cNvCxnSpPr/>
      </xdr:nvCxnSpPr>
      <xdr:spPr>
        <a:xfrm flipV="1">
          <a:off x="2336800" y="73469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124883</xdr:rowOff>
    </xdr:from>
    <xdr:to>
      <xdr:col>15</xdr:col>
      <xdr:colOff>133350</xdr:colOff>
      <xdr:row>44</xdr:row>
      <xdr:rowOff>55033</xdr:rowOff>
    </xdr:to>
    <xdr:sp macro="" textlink="">
      <xdr:nvSpPr>
        <xdr:cNvPr id="76" name="フローチャート: 判断 75"/>
        <xdr:cNvSpPr/>
      </xdr:nvSpPr>
      <xdr:spPr>
        <a:xfrm>
          <a:off x="3175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39810</xdr:rowOff>
    </xdr:from>
    <xdr:ext cx="762000" cy="259045"/>
    <xdr:sp macro="" textlink="">
      <xdr:nvSpPr>
        <xdr:cNvPr id="77" name="テキスト ボックス 76"/>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166158</xdr:rowOff>
    </xdr:from>
    <xdr:to>
      <xdr:col>11</xdr:col>
      <xdr:colOff>31750</xdr:colOff>
      <xdr:row>42</xdr:row>
      <xdr:rowOff>166158</xdr:rowOff>
    </xdr:to>
    <xdr:cxnSp macro="">
      <xdr:nvCxnSpPr>
        <xdr:cNvPr id="78" name="直線コネクタ 77"/>
        <xdr:cNvCxnSpPr/>
      </xdr:nvCxnSpPr>
      <xdr:spPr>
        <a:xfrm>
          <a:off x="1447800" y="73670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144992</xdr:rowOff>
    </xdr:from>
    <xdr:to>
      <xdr:col>11</xdr:col>
      <xdr:colOff>82550</xdr:colOff>
      <xdr:row>44</xdr:row>
      <xdr:rowOff>75142</xdr:rowOff>
    </xdr:to>
    <xdr:sp macro="" textlink="">
      <xdr:nvSpPr>
        <xdr:cNvPr id="79" name="フローチャート: 判断 78"/>
        <xdr:cNvSpPr/>
      </xdr:nvSpPr>
      <xdr:spPr>
        <a:xfrm>
          <a:off x="2286000" y="751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59919</xdr:rowOff>
    </xdr:from>
    <xdr:ext cx="762000" cy="259045"/>
    <xdr:sp macro="" textlink="">
      <xdr:nvSpPr>
        <xdr:cNvPr id="80" name="テキスト ボックス 79"/>
        <xdr:cNvSpPr txBox="1"/>
      </xdr:nvSpPr>
      <xdr:spPr>
        <a:xfrm>
          <a:off x="1955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144992</xdr:rowOff>
    </xdr:from>
    <xdr:to>
      <xdr:col>7</xdr:col>
      <xdr:colOff>31750</xdr:colOff>
      <xdr:row>44</xdr:row>
      <xdr:rowOff>75142</xdr:rowOff>
    </xdr:to>
    <xdr:sp macro="" textlink="">
      <xdr:nvSpPr>
        <xdr:cNvPr id="81" name="フローチャート: 判断 80"/>
        <xdr:cNvSpPr/>
      </xdr:nvSpPr>
      <xdr:spPr>
        <a:xfrm>
          <a:off x="1397000" y="751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59919</xdr:rowOff>
    </xdr:from>
    <xdr:ext cx="762000" cy="259045"/>
    <xdr:sp macro="" textlink="">
      <xdr:nvSpPr>
        <xdr:cNvPr id="82" name="テキスト ボックス 81"/>
        <xdr:cNvSpPr txBox="1"/>
      </xdr:nvSpPr>
      <xdr:spPr>
        <a:xfrm>
          <a:off x="1066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34925</xdr:rowOff>
    </xdr:from>
    <xdr:to>
      <xdr:col>23</xdr:col>
      <xdr:colOff>184150</xdr:colOff>
      <xdr:row>42</xdr:row>
      <xdr:rowOff>136525</xdr:rowOff>
    </xdr:to>
    <xdr:sp macro="" textlink="">
      <xdr:nvSpPr>
        <xdr:cNvPr id="88" name="楕円 87"/>
        <xdr:cNvSpPr/>
      </xdr:nvSpPr>
      <xdr:spPr>
        <a:xfrm>
          <a:off x="49022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51452</xdr:rowOff>
    </xdr:from>
    <xdr:ext cx="762000" cy="259045"/>
    <xdr:sp macro="" textlink="">
      <xdr:nvSpPr>
        <xdr:cNvPr id="89" name="財政力該当値テキスト"/>
        <xdr:cNvSpPr txBox="1"/>
      </xdr:nvSpPr>
      <xdr:spPr>
        <a:xfrm>
          <a:off x="50419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75142</xdr:rowOff>
    </xdr:from>
    <xdr:to>
      <xdr:col>19</xdr:col>
      <xdr:colOff>184150</xdr:colOff>
      <xdr:row>43</xdr:row>
      <xdr:rowOff>5292</xdr:rowOff>
    </xdr:to>
    <xdr:sp macro="" textlink="">
      <xdr:nvSpPr>
        <xdr:cNvPr id="90" name="楕円 89"/>
        <xdr:cNvSpPr/>
      </xdr:nvSpPr>
      <xdr:spPr>
        <a:xfrm>
          <a:off x="4064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15469</xdr:rowOff>
    </xdr:from>
    <xdr:ext cx="736600" cy="259045"/>
    <xdr:sp macro="" textlink="">
      <xdr:nvSpPr>
        <xdr:cNvPr id="91" name="テキスト ボックス 90"/>
        <xdr:cNvSpPr txBox="1"/>
      </xdr:nvSpPr>
      <xdr:spPr>
        <a:xfrm>
          <a:off x="3733800" y="7044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95250</xdr:rowOff>
    </xdr:from>
    <xdr:to>
      <xdr:col>15</xdr:col>
      <xdr:colOff>133350</xdr:colOff>
      <xdr:row>43</xdr:row>
      <xdr:rowOff>25400</xdr:rowOff>
    </xdr:to>
    <xdr:sp macro="" textlink="">
      <xdr:nvSpPr>
        <xdr:cNvPr id="92" name="楕円 91"/>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35577</xdr:rowOff>
    </xdr:from>
    <xdr:ext cx="762000" cy="259045"/>
    <xdr:sp macro="" textlink="">
      <xdr:nvSpPr>
        <xdr:cNvPr id="93" name="テキスト ボックス 92"/>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115358</xdr:rowOff>
    </xdr:from>
    <xdr:to>
      <xdr:col>11</xdr:col>
      <xdr:colOff>82550</xdr:colOff>
      <xdr:row>43</xdr:row>
      <xdr:rowOff>45508</xdr:rowOff>
    </xdr:to>
    <xdr:sp macro="" textlink="">
      <xdr:nvSpPr>
        <xdr:cNvPr id="94" name="楕円 93"/>
        <xdr:cNvSpPr/>
      </xdr:nvSpPr>
      <xdr:spPr>
        <a:xfrm>
          <a:off x="2286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55685</xdr:rowOff>
    </xdr:from>
    <xdr:ext cx="762000" cy="259045"/>
    <xdr:sp macro="" textlink="">
      <xdr:nvSpPr>
        <xdr:cNvPr id="95" name="テキスト ボックス 94"/>
        <xdr:cNvSpPr txBox="1"/>
      </xdr:nvSpPr>
      <xdr:spPr>
        <a:xfrm>
          <a:off x="1955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96" name="楕円 95"/>
        <xdr:cNvSpPr/>
      </xdr:nvSpPr>
      <xdr:spPr>
        <a:xfrm>
          <a:off x="1397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55685</xdr:rowOff>
    </xdr:from>
    <xdr:ext cx="762000" cy="259045"/>
    <xdr:sp macro="" textlink="">
      <xdr:nvSpPr>
        <xdr:cNvPr id="97" name="テキスト ボックス 96"/>
        <xdr:cNvSpPr txBox="1"/>
      </xdr:nvSpPr>
      <xdr:spPr>
        <a:xfrm>
          <a:off x="1066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比率の分母となる歳入経常一般財源は、地方税及び地方消費税交付金で増であったものの、地域経済雇用対策事業の減などにより、普通交付税が減となり、全体では減少となった。また、比率の分子となる歳出充当経常一般財源は、扶助費や維持補修費などで増となったが、物件費などの減により、結果的に経常収支比率が０．８ポイント増加すること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類似団体平均を下回る結果となっているが、地方交付税の動向に左右されることから、町税等経常収入の確保により、財政の硬直化を招くことのないように比率の抑制に努める。</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127000</xdr:rowOff>
    </xdr:from>
    <xdr:to>
      <xdr:col>23</xdr:col>
      <xdr:colOff>133350</xdr:colOff>
      <xdr:row>65</xdr:row>
      <xdr:rowOff>46482</xdr:rowOff>
    </xdr:to>
    <xdr:cxnSp macro="">
      <xdr:nvCxnSpPr>
        <xdr:cNvPr id="125" name="直線コネクタ 124"/>
        <xdr:cNvCxnSpPr/>
      </xdr:nvCxnSpPr>
      <xdr:spPr>
        <a:xfrm flipV="1">
          <a:off x="4953000" y="10071100"/>
          <a:ext cx="0" cy="1119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18559</xdr:rowOff>
    </xdr:from>
    <xdr:ext cx="762000" cy="259045"/>
    <xdr:sp macro="" textlink="">
      <xdr:nvSpPr>
        <xdr:cNvPr id="126" name="財政構造の弾力性最小値テキスト"/>
        <xdr:cNvSpPr txBox="1"/>
      </xdr:nvSpPr>
      <xdr:spPr>
        <a:xfrm>
          <a:off x="5041900" y="1116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46482</xdr:rowOff>
    </xdr:from>
    <xdr:to>
      <xdr:col>24</xdr:col>
      <xdr:colOff>12700</xdr:colOff>
      <xdr:row>65</xdr:row>
      <xdr:rowOff>46482</xdr:rowOff>
    </xdr:to>
    <xdr:cxnSp macro="">
      <xdr:nvCxnSpPr>
        <xdr:cNvPr id="127" name="直線コネクタ 126"/>
        <xdr:cNvCxnSpPr/>
      </xdr:nvCxnSpPr>
      <xdr:spPr>
        <a:xfrm>
          <a:off x="4864100" y="1119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41927</xdr:rowOff>
    </xdr:from>
    <xdr:ext cx="762000" cy="259045"/>
    <xdr:sp macro="" textlink="">
      <xdr:nvSpPr>
        <xdr:cNvPr id="128" name="財政構造の弾力性最大値テキスト"/>
        <xdr:cNvSpPr txBox="1"/>
      </xdr:nvSpPr>
      <xdr:spPr>
        <a:xfrm>
          <a:off x="5041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127000</xdr:rowOff>
    </xdr:from>
    <xdr:to>
      <xdr:col>24</xdr:col>
      <xdr:colOff>12700</xdr:colOff>
      <xdr:row>58</xdr:row>
      <xdr:rowOff>127000</xdr:rowOff>
    </xdr:to>
    <xdr:cxnSp macro="">
      <xdr:nvCxnSpPr>
        <xdr:cNvPr id="129" name="直線コネクタ 128"/>
        <xdr:cNvCxnSpPr/>
      </xdr:nvCxnSpPr>
      <xdr:spPr>
        <a:xfrm>
          <a:off x="4864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138938</xdr:rowOff>
    </xdr:from>
    <xdr:to>
      <xdr:col>23</xdr:col>
      <xdr:colOff>133350</xdr:colOff>
      <xdr:row>60</xdr:row>
      <xdr:rowOff>6096</xdr:rowOff>
    </xdr:to>
    <xdr:cxnSp macro="">
      <xdr:nvCxnSpPr>
        <xdr:cNvPr id="130" name="直線コネクタ 129"/>
        <xdr:cNvCxnSpPr/>
      </xdr:nvCxnSpPr>
      <xdr:spPr>
        <a:xfrm>
          <a:off x="4114800" y="10254488"/>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2049</xdr:rowOff>
    </xdr:from>
    <xdr:ext cx="762000" cy="259045"/>
    <xdr:sp macro="" textlink="">
      <xdr:nvSpPr>
        <xdr:cNvPr id="131" name="財政構造の弾力性平均値テキスト"/>
        <xdr:cNvSpPr txBox="1"/>
      </xdr:nvSpPr>
      <xdr:spPr>
        <a:xfrm>
          <a:off x="5041900" y="104604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29972</xdr:rowOff>
    </xdr:from>
    <xdr:to>
      <xdr:col>23</xdr:col>
      <xdr:colOff>184150</xdr:colOff>
      <xdr:row>61</xdr:row>
      <xdr:rowOff>131572</xdr:rowOff>
    </xdr:to>
    <xdr:sp macro="" textlink="">
      <xdr:nvSpPr>
        <xdr:cNvPr id="132" name="フローチャート: 判断 131"/>
        <xdr:cNvSpPr/>
      </xdr:nvSpPr>
      <xdr:spPr>
        <a:xfrm>
          <a:off x="4902200" y="1048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85852</xdr:rowOff>
    </xdr:from>
    <xdr:to>
      <xdr:col>19</xdr:col>
      <xdr:colOff>133350</xdr:colOff>
      <xdr:row>59</xdr:row>
      <xdr:rowOff>138938</xdr:rowOff>
    </xdr:to>
    <xdr:cxnSp macro="">
      <xdr:nvCxnSpPr>
        <xdr:cNvPr id="133" name="直線コネクタ 132"/>
        <xdr:cNvCxnSpPr/>
      </xdr:nvCxnSpPr>
      <xdr:spPr>
        <a:xfrm>
          <a:off x="3225800" y="10201402"/>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133858</xdr:rowOff>
    </xdr:from>
    <xdr:to>
      <xdr:col>19</xdr:col>
      <xdr:colOff>184150</xdr:colOff>
      <xdr:row>61</xdr:row>
      <xdr:rowOff>64008</xdr:rowOff>
    </xdr:to>
    <xdr:sp macro="" textlink="">
      <xdr:nvSpPr>
        <xdr:cNvPr id="134" name="フローチャート: 判断 133"/>
        <xdr:cNvSpPr/>
      </xdr:nvSpPr>
      <xdr:spPr>
        <a:xfrm>
          <a:off x="4064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48785</xdr:rowOff>
    </xdr:from>
    <xdr:ext cx="736600" cy="259045"/>
    <xdr:sp macro="" textlink="">
      <xdr:nvSpPr>
        <xdr:cNvPr id="135" name="テキスト ボックス 134"/>
        <xdr:cNvSpPr txBox="1"/>
      </xdr:nvSpPr>
      <xdr:spPr>
        <a:xfrm>
          <a:off x="3733800" y="105072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3810</xdr:rowOff>
    </xdr:from>
    <xdr:to>
      <xdr:col>15</xdr:col>
      <xdr:colOff>82550</xdr:colOff>
      <xdr:row>59</xdr:row>
      <xdr:rowOff>85852</xdr:rowOff>
    </xdr:to>
    <xdr:cxnSp macro="">
      <xdr:nvCxnSpPr>
        <xdr:cNvPr id="136" name="直線コネクタ 135"/>
        <xdr:cNvCxnSpPr/>
      </xdr:nvCxnSpPr>
      <xdr:spPr>
        <a:xfrm>
          <a:off x="2336800" y="10119360"/>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59</xdr:row>
      <xdr:rowOff>165354</xdr:rowOff>
    </xdr:from>
    <xdr:to>
      <xdr:col>15</xdr:col>
      <xdr:colOff>133350</xdr:colOff>
      <xdr:row>60</xdr:row>
      <xdr:rowOff>95504</xdr:rowOff>
    </xdr:to>
    <xdr:sp macro="" textlink="">
      <xdr:nvSpPr>
        <xdr:cNvPr id="137" name="フローチャート: 判断 136"/>
        <xdr:cNvSpPr/>
      </xdr:nvSpPr>
      <xdr:spPr>
        <a:xfrm>
          <a:off x="3175000" y="1028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80281</xdr:rowOff>
    </xdr:from>
    <xdr:ext cx="762000" cy="259045"/>
    <xdr:sp macro="" textlink="">
      <xdr:nvSpPr>
        <xdr:cNvPr id="138" name="テキスト ボックス 137"/>
        <xdr:cNvSpPr txBox="1"/>
      </xdr:nvSpPr>
      <xdr:spPr>
        <a:xfrm>
          <a:off x="2844800" y="1036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3810</xdr:rowOff>
    </xdr:from>
    <xdr:to>
      <xdr:col>11</xdr:col>
      <xdr:colOff>31750</xdr:colOff>
      <xdr:row>59</xdr:row>
      <xdr:rowOff>13462</xdr:rowOff>
    </xdr:to>
    <xdr:cxnSp macro="">
      <xdr:nvCxnSpPr>
        <xdr:cNvPr id="139" name="直線コネクタ 138"/>
        <xdr:cNvCxnSpPr/>
      </xdr:nvCxnSpPr>
      <xdr:spPr>
        <a:xfrm flipV="1">
          <a:off x="1447800" y="1011936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61468</xdr:rowOff>
    </xdr:from>
    <xdr:to>
      <xdr:col>11</xdr:col>
      <xdr:colOff>82550</xdr:colOff>
      <xdr:row>60</xdr:row>
      <xdr:rowOff>163068</xdr:rowOff>
    </xdr:to>
    <xdr:sp macro="" textlink="">
      <xdr:nvSpPr>
        <xdr:cNvPr id="140" name="フローチャート: 判断 139"/>
        <xdr:cNvSpPr/>
      </xdr:nvSpPr>
      <xdr:spPr>
        <a:xfrm>
          <a:off x="2286000" y="1034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147845</xdr:rowOff>
    </xdr:from>
    <xdr:ext cx="762000" cy="259045"/>
    <xdr:sp macro="" textlink="">
      <xdr:nvSpPr>
        <xdr:cNvPr id="141" name="テキスト ボックス 140"/>
        <xdr:cNvSpPr txBox="1"/>
      </xdr:nvSpPr>
      <xdr:spPr>
        <a:xfrm>
          <a:off x="1955800" y="10434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3556</xdr:rowOff>
    </xdr:from>
    <xdr:to>
      <xdr:col>7</xdr:col>
      <xdr:colOff>31750</xdr:colOff>
      <xdr:row>60</xdr:row>
      <xdr:rowOff>105156</xdr:rowOff>
    </xdr:to>
    <xdr:sp macro="" textlink="">
      <xdr:nvSpPr>
        <xdr:cNvPr id="142" name="フローチャート: 判断 141"/>
        <xdr:cNvSpPr/>
      </xdr:nvSpPr>
      <xdr:spPr>
        <a:xfrm>
          <a:off x="1397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89933</xdr:rowOff>
    </xdr:from>
    <xdr:ext cx="762000" cy="259045"/>
    <xdr:sp macro="" textlink="">
      <xdr:nvSpPr>
        <xdr:cNvPr id="143" name="テキスト ボックス 142"/>
        <xdr:cNvSpPr txBox="1"/>
      </xdr:nvSpPr>
      <xdr:spPr>
        <a:xfrm>
          <a:off x="1066800" y="10376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126746</xdr:rowOff>
    </xdr:from>
    <xdr:to>
      <xdr:col>23</xdr:col>
      <xdr:colOff>184150</xdr:colOff>
      <xdr:row>60</xdr:row>
      <xdr:rowOff>56896</xdr:rowOff>
    </xdr:to>
    <xdr:sp macro="" textlink="">
      <xdr:nvSpPr>
        <xdr:cNvPr id="149" name="楕円 148"/>
        <xdr:cNvSpPr/>
      </xdr:nvSpPr>
      <xdr:spPr>
        <a:xfrm>
          <a:off x="4902200" y="1024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143273</xdr:rowOff>
    </xdr:from>
    <xdr:ext cx="762000" cy="259045"/>
    <xdr:sp macro="" textlink="">
      <xdr:nvSpPr>
        <xdr:cNvPr id="150" name="財政構造の弾力性該当値テキスト"/>
        <xdr:cNvSpPr txBox="1"/>
      </xdr:nvSpPr>
      <xdr:spPr>
        <a:xfrm>
          <a:off x="5041900" y="1008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88138</xdr:rowOff>
    </xdr:from>
    <xdr:to>
      <xdr:col>19</xdr:col>
      <xdr:colOff>184150</xdr:colOff>
      <xdr:row>60</xdr:row>
      <xdr:rowOff>18288</xdr:rowOff>
    </xdr:to>
    <xdr:sp macro="" textlink="">
      <xdr:nvSpPr>
        <xdr:cNvPr id="151" name="楕円 150"/>
        <xdr:cNvSpPr/>
      </xdr:nvSpPr>
      <xdr:spPr>
        <a:xfrm>
          <a:off x="4064000" y="1020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28465</xdr:rowOff>
    </xdr:from>
    <xdr:ext cx="736600" cy="259045"/>
    <xdr:sp macro="" textlink="">
      <xdr:nvSpPr>
        <xdr:cNvPr id="152" name="テキスト ボックス 151"/>
        <xdr:cNvSpPr txBox="1"/>
      </xdr:nvSpPr>
      <xdr:spPr>
        <a:xfrm>
          <a:off x="3733800" y="9972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35052</xdr:rowOff>
    </xdr:from>
    <xdr:to>
      <xdr:col>15</xdr:col>
      <xdr:colOff>133350</xdr:colOff>
      <xdr:row>59</xdr:row>
      <xdr:rowOff>136652</xdr:rowOff>
    </xdr:to>
    <xdr:sp macro="" textlink="">
      <xdr:nvSpPr>
        <xdr:cNvPr id="153" name="楕円 152"/>
        <xdr:cNvSpPr/>
      </xdr:nvSpPr>
      <xdr:spPr>
        <a:xfrm>
          <a:off x="3175000" y="1015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146829</xdr:rowOff>
    </xdr:from>
    <xdr:ext cx="762000" cy="259045"/>
    <xdr:sp macro="" textlink="">
      <xdr:nvSpPr>
        <xdr:cNvPr id="154" name="テキスト ボックス 153"/>
        <xdr:cNvSpPr txBox="1"/>
      </xdr:nvSpPr>
      <xdr:spPr>
        <a:xfrm>
          <a:off x="2844800" y="9919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58</xdr:row>
      <xdr:rowOff>124460</xdr:rowOff>
    </xdr:from>
    <xdr:to>
      <xdr:col>11</xdr:col>
      <xdr:colOff>82550</xdr:colOff>
      <xdr:row>59</xdr:row>
      <xdr:rowOff>54610</xdr:rowOff>
    </xdr:to>
    <xdr:sp macro="" textlink="">
      <xdr:nvSpPr>
        <xdr:cNvPr id="155" name="楕円 154"/>
        <xdr:cNvSpPr/>
      </xdr:nvSpPr>
      <xdr:spPr>
        <a:xfrm>
          <a:off x="2286000" y="1006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64787</xdr:rowOff>
    </xdr:from>
    <xdr:ext cx="762000" cy="259045"/>
    <xdr:sp macro="" textlink="">
      <xdr:nvSpPr>
        <xdr:cNvPr id="156" name="テキスト ボックス 155"/>
        <xdr:cNvSpPr txBox="1"/>
      </xdr:nvSpPr>
      <xdr:spPr>
        <a:xfrm>
          <a:off x="1955800" y="983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134112</xdr:rowOff>
    </xdr:from>
    <xdr:to>
      <xdr:col>7</xdr:col>
      <xdr:colOff>31750</xdr:colOff>
      <xdr:row>59</xdr:row>
      <xdr:rowOff>64262</xdr:rowOff>
    </xdr:to>
    <xdr:sp macro="" textlink="">
      <xdr:nvSpPr>
        <xdr:cNvPr id="157" name="楕円 156"/>
        <xdr:cNvSpPr/>
      </xdr:nvSpPr>
      <xdr:spPr>
        <a:xfrm>
          <a:off x="1397000" y="1007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74439</xdr:rowOff>
    </xdr:from>
    <xdr:ext cx="762000" cy="259045"/>
    <xdr:sp macro="" textlink="">
      <xdr:nvSpPr>
        <xdr:cNvPr id="158" name="テキスト ボックス 157"/>
        <xdr:cNvSpPr txBox="1"/>
      </xdr:nvSpPr>
      <xdr:spPr>
        <a:xfrm>
          <a:off x="1066800" y="9847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[220,815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では、退職補充による職員給及び共済費の増や、委員等報酬の増などにより増加することとなった。また、物件費において庁舎建設発注支援業務委託料やめむろてつなん保育所運営業務委託料などが計上され、人件費及び物件費の総額は前年度に比べ増加すること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effectLst/>
              <a:latin typeface="ＭＳ Ｐゴシック" panose="020B0600070205080204" pitchFamily="50" charset="-128"/>
              <a:ea typeface="ＭＳ Ｐゴシック" panose="020B0600070205080204" pitchFamily="50" charset="-128"/>
            </a:rPr>
            <a:t>　今後も引き続き、事業の見直し等により経費の抑制に努めていく。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109378</xdr:rowOff>
    </xdr:from>
    <xdr:to>
      <xdr:col>23</xdr:col>
      <xdr:colOff>133350</xdr:colOff>
      <xdr:row>88</xdr:row>
      <xdr:rowOff>124684</xdr:rowOff>
    </xdr:to>
    <xdr:cxnSp macro="">
      <xdr:nvCxnSpPr>
        <xdr:cNvPr id="186" name="直線コネクタ 185"/>
        <xdr:cNvCxnSpPr/>
      </xdr:nvCxnSpPr>
      <xdr:spPr>
        <a:xfrm flipV="1">
          <a:off x="4953000" y="13996828"/>
          <a:ext cx="0" cy="12154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96761</xdr:rowOff>
    </xdr:from>
    <xdr:ext cx="762000" cy="259045"/>
    <xdr:sp macro="" textlink="">
      <xdr:nvSpPr>
        <xdr:cNvPr id="187" name="人件費・物件費等の状況最小値テキスト"/>
        <xdr:cNvSpPr txBox="1"/>
      </xdr:nvSpPr>
      <xdr:spPr>
        <a:xfrm>
          <a:off x="5041900" y="1518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124684</xdr:rowOff>
    </xdr:from>
    <xdr:to>
      <xdr:col>24</xdr:col>
      <xdr:colOff>12700</xdr:colOff>
      <xdr:row>88</xdr:row>
      <xdr:rowOff>124684</xdr:rowOff>
    </xdr:to>
    <xdr:cxnSp macro="">
      <xdr:nvCxnSpPr>
        <xdr:cNvPr id="188" name="直線コネクタ 187"/>
        <xdr:cNvCxnSpPr/>
      </xdr:nvCxnSpPr>
      <xdr:spPr>
        <a:xfrm>
          <a:off x="4864100" y="15212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24305</xdr:rowOff>
    </xdr:from>
    <xdr:ext cx="762000" cy="259045"/>
    <xdr:sp macro="" textlink="">
      <xdr:nvSpPr>
        <xdr:cNvPr id="189" name="人件費・物件費等の状況最大値テキスト"/>
        <xdr:cNvSpPr txBox="1"/>
      </xdr:nvSpPr>
      <xdr:spPr>
        <a:xfrm>
          <a:off x="5041900" y="1374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109378</xdr:rowOff>
    </xdr:from>
    <xdr:to>
      <xdr:col>24</xdr:col>
      <xdr:colOff>12700</xdr:colOff>
      <xdr:row>81</xdr:row>
      <xdr:rowOff>109378</xdr:rowOff>
    </xdr:to>
    <xdr:cxnSp macro="">
      <xdr:nvCxnSpPr>
        <xdr:cNvPr id="190" name="直線コネクタ 189"/>
        <xdr:cNvCxnSpPr/>
      </xdr:nvCxnSpPr>
      <xdr:spPr>
        <a:xfrm>
          <a:off x="4864100" y="1399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20405</xdr:rowOff>
    </xdr:from>
    <xdr:to>
      <xdr:col>23</xdr:col>
      <xdr:colOff>133350</xdr:colOff>
      <xdr:row>84</xdr:row>
      <xdr:rowOff>62353</xdr:rowOff>
    </xdr:to>
    <xdr:cxnSp macro="">
      <xdr:nvCxnSpPr>
        <xdr:cNvPr id="191" name="直線コネクタ 190"/>
        <xdr:cNvCxnSpPr/>
      </xdr:nvCxnSpPr>
      <xdr:spPr>
        <a:xfrm>
          <a:off x="4114800" y="14422205"/>
          <a:ext cx="838200" cy="41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47395</xdr:rowOff>
    </xdr:from>
    <xdr:ext cx="762000" cy="259045"/>
    <xdr:sp macro="" textlink="">
      <xdr:nvSpPr>
        <xdr:cNvPr id="192" name="人件費・物件費等の状況平均値テキスト"/>
        <xdr:cNvSpPr txBox="1"/>
      </xdr:nvSpPr>
      <xdr:spPr>
        <a:xfrm>
          <a:off x="5041900" y="141062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30868</xdr:rowOff>
    </xdr:from>
    <xdr:to>
      <xdr:col>23</xdr:col>
      <xdr:colOff>184150</xdr:colOff>
      <xdr:row>83</xdr:row>
      <xdr:rowOff>132468</xdr:rowOff>
    </xdr:to>
    <xdr:sp macro="" textlink="">
      <xdr:nvSpPr>
        <xdr:cNvPr id="193" name="フローチャート: 判断 192"/>
        <xdr:cNvSpPr/>
      </xdr:nvSpPr>
      <xdr:spPr>
        <a:xfrm>
          <a:off x="4902200" y="1426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112009</xdr:rowOff>
    </xdr:from>
    <xdr:to>
      <xdr:col>19</xdr:col>
      <xdr:colOff>133350</xdr:colOff>
      <xdr:row>84</xdr:row>
      <xdr:rowOff>20405</xdr:rowOff>
    </xdr:to>
    <xdr:cxnSp macro="">
      <xdr:nvCxnSpPr>
        <xdr:cNvPr id="194" name="直線コネクタ 193"/>
        <xdr:cNvCxnSpPr/>
      </xdr:nvCxnSpPr>
      <xdr:spPr>
        <a:xfrm>
          <a:off x="3225800" y="14342359"/>
          <a:ext cx="889000" cy="79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12162</xdr:rowOff>
    </xdr:from>
    <xdr:to>
      <xdr:col>19</xdr:col>
      <xdr:colOff>184150</xdr:colOff>
      <xdr:row>83</xdr:row>
      <xdr:rowOff>113762</xdr:rowOff>
    </xdr:to>
    <xdr:sp macro="" textlink="">
      <xdr:nvSpPr>
        <xdr:cNvPr id="195" name="フローチャート: 判断 194"/>
        <xdr:cNvSpPr/>
      </xdr:nvSpPr>
      <xdr:spPr>
        <a:xfrm>
          <a:off x="4064000" y="14242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123939</xdr:rowOff>
    </xdr:from>
    <xdr:ext cx="736600" cy="259045"/>
    <xdr:sp macro="" textlink="">
      <xdr:nvSpPr>
        <xdr:cNvPr id="196" name="テキスト ボックス 195"/>
        <xdr:cNvSpPr txBox="1"/>
      </xdr:nvSpPr>
      <xdr:spPr>
        <a:xfrm>
          <a:off x="3733800" y="14011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62244</xdr:rowOff>
    </xdr:from>
    <xdr:to>
      <xdr:col>15</xdr:col>
      <xdr:colOff>82550</xdr:colOff>
      <xdr:row>83</xdr:row>
      <xdr:rowOff>112009</xdr:rowOff>
    </xdr:to>
    <xdr:cxnSp macro="">
      <xdr:nvCxnSpPr>
        <xdr:cNvPr id="197" name="直線コネクタ 196"/>
        <xdr:cNvCxnSpPr/>
      </xdr:nvCxnSpPr>
      <xdr:spPr>
        <a:xfrm>
          <a:off x="2336800" y="14292594"/>
          <a:ext cx="889000" cy="49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169183</xdr:rowOff>
    </xdr:from>
    <xdr:to>
      <xdr:col>15</xdr:col>
      <xdr:colOff>133350</xdr:colOff>
      <xdr:row>83</xdr:row>
      <xdr:rowOff>99333</xdr:rowOff>
    </xdr:to>
    <xdr:sp macro="" textlink="">
      <xdr:nvSpPr>
        <xdr:cNvPr id="198" name="フローチャート: 判断 197"/>
        <xdr:cNvSpPr/>
      </xdr:nvSpPr>
      <xdr:spPr>
        <a:xfrm>
          <a:off x="3175000" y="14228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109510</xdr:rowOff>
    </xdr:from>
    <xdr:ext cx="762000" cy="259045"/>
    <xdr:sp macro="" textlink="">
      <xdr:nvSpPr>
        <xdr:cNvPr id="199" name="テキスト ボックス 198"/>
        <xdr:cNvSpPr txBox="1"/>
      </xdr:nvSpPr>
      <xdr:spPr>
        <a:xfrm>
          <a:off x="2844800" y="13996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35537</xdr:rowOff>
    </xdr:from>
    <xdr:to>
      <xdr:col>11</xdr:col>
      <xdr:colOff>31750</xdr:colOff>
      <xdr:row>83</xdr:row>
      <xdr:rowOff>62244</xdr:rowOff>
    </xdr:to>
    <xdr:cxnSp macro="">
      <xdr:nvCxnSpPr>
        <xdr:cNvPr id="200" name="直線コネクタ 199"/>
        <xdr:cNvCxnSpPr/>
      </xdr:nvCxnSpPr>
      <xdr:spPr>
        <a:xfrm>
          <a:off x="1447800" y="14265887"/>
          <a:ext cx="889000" cy="26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128828</xdr:rowOff>
    </xdr:from>
    <xdr:to>
      <xdr:col>11</xdr:col>
      <xdr:colOff>82550</xdr:colOff>
      <xdr:row>83</xdr:row>
      <xdr:rowOff>58978</xdr:rowOff>
    </xdr:to>
    <xdr:sp macro="" textlink="">
      <xdr:nvSpPr>
        <xdr:cNvPr id="201" name="フローチャート: 判断 200"/>
        <xdr:cNvSpPr/>
      </xdr:nvSpPr>
      <xdr:spPr>
        <a:xfrm>
          <a:off x="2286000" y="14187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69155</xdr:rowOff>
    </xdr:from>
    <xdr:ext cx="762000" cy="259045"/>
    <xdr:sp macro="" textlink="">
      <xdr:nvSpPr>
        <xdr:cNvPr id="202" name="テキスト ボックス 201"/>
        <xdr:cNvSpPr txBox="1"/>
      </xdr:nvSpPr>
      <xdr:spPr>
        <a:xfrm>
          <a:off x="1955800" y="13956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98583</xdr:rowOff>
    </xdr:from>
    <xdr:to>
      <xdr:col>7</xdr:col>
      <xdr:colOff>31750</xdr:colOff>
      <xdr:row>83</xdr:row>
      <xdr:rowOff>28733</xdr:rowOff>
    </xdr:to>
    <xdr:sp macro="" textlink="">
      <xdr:nvSpPr>
        <xdr:cNvPr id="203" name="フローチャート: 判断 202"/>
        <xdr:cNvSpPr/>
      </xdr:nvSpPr>
      <xdr:spPr>
        <a:xfrm>
          <a:off x="1397000" y="14157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38910</xdr:rowOff>
    </xdr:from>
    <xdr:ext cx="762000" cy="259045"/>
    <xdr:sp macro="" textlink="">
      <xdr:nvSpPr>
        <xdr:cNvPr id="204" name="テキスト ボックス 203"/>
        <xdr:cNvSpPr txBox="1"/>
      </xdr:nvSpPr>
      <xdr:spPr>
        <a:xfrm>
          <a:off x="1066800" y="13926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11553</xdr:rowOff>
    </xdr:from>
    <xdr:to>
      <xdr:col>23</xdr:col>
      <xdr:colOff>184150</xdr:colOff>
      <xdr:row>84</xdr:row>
      <xdr:rowOff>113153</xdr:rowOff>
    </xdr:to>
    <xdr:sp macro="" textlink="">
      <xdr:nvSpPr>
        <xdr:cNvPr id="210" name="楕円 209"/>
        <xdr:cNvSpPr/>
      </xdr:nvSpPr>
      <xdr:spPr>
        <a:xfrm>
          <a:off x="4902200" y="1441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155080</xdr:rowOff>
    </xdr:from>
    <xdr:ext cx="762000" cy="259045"/>
    <xdr:sp macro="" textlink="">
      <xdr:nvSpPr>
        <xdr:cNvPr id="211" name="人件費・物件費等の状況該当値テキスト"/>
        <xdr:cNvSpPr txBox="1"/>
      </xdr:nvSpPr>
      <xdr:spPr>
        <a:xfrm>
          <a:off x="5041900" y="14385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141055</xdr:rowOff>
    </xdr:from>
    <xdr:to>
      <xdr:col>19</xdr:col>
      <xdr:colOff>184150</xdr:colOff>
      <xdr:row>84</xdr:row>
      <xdr:rowOff>71205</xdr:rowOff>
    </xdr:to>
    <xdr:sp macro="" textlink="">
      <xdr:nvSpPr>
        <xdr:cNvPr id="212" name="楕円 211"/>
        <xdr:cNvSpPr/>
      </xdr:nvSpPr>
      <xdr:spPr>
        <a:xfrm>
          <a:off x="4064000" y="1437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55982</xdr:rowOff>
    </xdr:from>
    <xdr:ext cx="736600" cy="259045"/>
    <xdr:sp macro="" textlink="">
      <xdr:nvSpPr>
        <xdr:cNvPr id="213" name="テキスト ボックス 212"/>
        <xdr:cNvSpPr txBox="1"/>
      </xdr:nvSpPr>
      <xdr:spPr>
        <a:xfrm>
          <a:off x="3733800" y="14457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61209</xdr:rowOff>
    </xdr:from>
    <xdr:to>
      <xdr:col>15</xdr:col>
      <xdr:colOff>133350</xdr:colOff>
      <xdr:row>83</xdr:row>
      <xdr:rowOff>162809</xdr:rowOff>
    </xdr:to>
    <xdr:sp macro="" textlink="">
      <xdr:nvSpPr>
        <xdr:cNvPr id="214" name="楕円 213"/>
        <xdr:cNvSpPr/>
      </xdr:nvSpPr>
      <xdr:spPr>
        <a:xfrm>
          <a:off x="3175000" y="14291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147586</xdr:rowOff>
    </xdr:from>
    <xdr:ext cx="762000" cy="259045"/>
    <xdr:sp macro="" textlink="">
      <xdr:nvSpPr>
        <xdr:cNvPr id="215" name="テキスト ボックス 214"/>
        <xdr:cNvSpPr txBox="1"/>
      </xdr:nvSpPr>
      <xdr:spPr>
        <a:xfrm>
          <a:off x="2844800" y="14377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11444</xdr:rowOff>
    </xdr:from>
    <xdr:to>
      <xdr:col>11</xdr:col>
      <xdr:colOff>82550</xdr:colOff>
      <xdr:row>83</xdr:row>
      <xdr:rowOff>113044</xdr:rowOff>
    </xdr:to>
    <xdr:sp macro="" textlink="">
      <xdr:nvSpPr>
        <xdr:cNvPr id="216" name="楕円 215"/>
        <xdr:cNvSpPr/>
      </xdr:nvSpPr>
      <xdr:spPr>
        <a:xfrm>
          <a:off x="2286000" y="14241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97821</xdr:rowOff>
    </xdr:from>
    <xdr:ext cx="762000" cy="259045"/>
    <xdr:sp macro="" textlink="">
      <xdr:nvSpPr>
        <xdr:cNvPr id="217" name="テキスト ボックス 216"/>
        <xdr:cNvSpPr txBox="1"/>
      </xdr:nvSpPr>
      <xdr:spPr>
        <a:xfrm>
          <a:off x="1955800" y="14328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156187</xdr:rowOff>
    </xdr:from>
    <xdr:to>
      <xdr:col>7</xdr:col>
      <xdr:colOff>31750</xdr:colOff>
      <xdr:row>83</xdr:row>
      <xdr:rowOff>86337</xdr:rowOff>
    </xdr:to>
    <xdr:sp macro="" textlink="">
      <xdr:nvSpPr>
        <xdr:cNvPr id="218" name="楕円 217"/>
        <xdr:cNvSpPr/>
      </xdr:nvSpPr>
      <xdr:spPr>
        <a:xfrm>
          <a:off x="1397000" y="14215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71114</xdr:rowOff>
    </xdr:from>
    <xdr:ext cx="762000" cy="259045"/>
    <xdr:sp macro="" textlink="">
      <xdr:nvSpPr>
        <xdr:cNvPr id="219" name="テキスト ボックス 218"/>
        <xdr:cNvSpPr txBox="1"/>
      </xdr:nvSpPr>
      <xdr:spPr>
        <a:xfrm>
          <a:off x="1066800" y="14301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職員定数適正化計画の推進により抑制してきたが、給与体系の見直しが遅れ、</a:t>
          </a:r>
          <a:r>
            <a:rPr kumimoji="1" lang="ja-JP" altLang="en-US" sz="1300">
              <a:latin typeface="ＭＳ Ｐゴシック" panose="020B0600070205080204" pitchFamily="50" charset="-128"/>
              <a:ea typeface="ＭＳ Ｐゴシック" panose="020B0600070205080204" pitchFamily="50" charset="-128"/>
            </a:rPr>
            <a:t>類似団体、全国町村平均を上回る数値となっており、状況を踏まえて給与の適正化に努める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69850</xdr:rowOff>
    </xdr:to>
    <xdr:cxnSp macro="">
      <xdr:nvCxnSpPr>
        <xdr:cNvPr id="250" name="直線コネクタ 249"/>
        <xdr:cNvCxnSpPr/>
      </xdr:nvCxnSpPr>
      <xdr:spPr>
        <a:xfrm flipV="1">
          <a:off x="17018000" y="1376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1" name="給与水準   （国との比較）最小値テキスト"/>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2" name="直線コネクタ 251"/>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3" name="給与水準   （国との比較）最大値テキスト"/>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4" name="直線コネクタ 253"/>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101600</xdr:rowOff>
    </xdr:from>
    <xdr:to>
      <xdr:col>81</xdr:col>
      <xdr:colOff>44450</xdr:colOff>
      <xdr:row>86</xdr:row>
      <xdr:rowOff>101600</xdr:rowOff>
    </xdr:to>
    <xdr:cxnSp macro="">
      <xdr:nvCxnSpPr>
        <xdr:cNvPr id="255" name="直線コネクタ 254"/>
        <xdr:cNvCxnSpPr/>
      </xdr:nvCxnSpPr>
      <xdr:spPr>
        <a:xfrm>
          <a:off x="16179800" y="14846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133548</xdr:rowOff>
    </xdr:from>
    <xdr:ext cx="762000" cy="259045"/>
    <xdr:sp macro="" textlink="">
      <xdr:nvSpPr>
        <xdr:cNvPr id="256" name="給与水準   （国との比較）平均値テキスト"/>
        <xdr:cNvSpPr txBox="1"/>
      </xdr:nvSpPr>
      <xdr:spPr>
        <a:xfrm>
          <a:off x="17106900" y="14192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117021</xdr:rowOff>
    </xdr:from>
    <xdr:to>
      <xdr:col>81</xdr:col>
      <xdr:colOff>95250</xdr:colOff>
      <xdr:row>84</xdr:row>
      <xdr:rowOff>47171</xdr:rowOff>
    </xdr:to>
    <xdr:sp macro="" textlink="">
      <xdr:nvSpPr>
        <xdr:cNvPr id="257" name="フローチャート: 判断 256"/>
        <xdr:cNvSpPr/>
      </xdr:nvSpPr>
      <xdr:spPr>
        <a:xfrm>
          <a:off x="169672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101600</xdr:rowOff>
    </xdr:from>
    <xdr:to>
      <xdr:col>77</xdr:col>
      <xdr:colOff>44450</xdr:colOff>
      <xdr:row>86</xdr:row>
      <xdr:rowOff>170543</xdr:rowOff>
    </xdr:to>
    <xdr:cxnSp macro="">
      <xdr:nvCxnSpPr>
        <xdr:cNvPr id="258" name="直線コネクタ 257"/>
        <xdr:cNvCxnSpPr/>
      </xdr:nvCxnSpPr>
      <xdr:spPr>
        <a:xfrm flipV="1">
          <a:off x="15290800" y="1484630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134257</xdr:rowOff>
    </xdr:from>
    <xdr:to>
      <xdr:col>77</xdr:col>
      <xdr:colOff>95250</xdr:colOff>
      <xdr:row>84</xdr:row>
      <xdr:rowOff>64407</xdr:rowOff>
    </xdr:to>
    <xdr:sp macro="" textlink="">
      <xdr:nvSpPr>
        <xdr:cNvPr id="259" name="フローチャート: 判断 258"/>
        <xdr:cNvSpPr/>
      </xdr:nvSpPr>
      <xdr:spPr>
        <a:xfrm>
          <a:off x="16129000" y="1436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74584</xdr:rowOff>
    </xdr:from>
    <xdr:ext cx="736600" cy="259045"/>
    <xdr:sp macro="" textlink="">
      <xdr:nvSpPr>
        <xdr:cNvPr id="260" name="テキスト ボックス 259"/>
        <xdr:cNvSpPr txBox="1"/>
      </xdr:nvSpPr>
      <xdr:spPr>
        <a:xfrm>
          <a:off x="15798800" y="141334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15421</xdr:rowOff>
    </xdr:from>
    <xdr:to>
      <xdr:col>72</xdr:col>
      <xdr:colOff>203200</xdr:colOff>
      <xdr:row>86</xdr:row>
      <xdr:rowOff>170543</xdr:rowOff>
    </xdr:to>
    <xdr:cxnSp macro="">
      <xdr:nvCxnSpPr>
        <xdr:cNvPr id="261" name="直線コネクタ 260"/>
        <xdr:cNvCxnSpPr/>
      </xdr:nvCxnSpPr>
      <xdr:spPr>
        <a:xfrm>
          <a:off x="14401800" y="14760121"/>
          <a:ext cx="889000" cy="15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99786</xdr:rowOff>
    </xdr:from>
    <xdr:to>
      <xdr:col>73</xdr:col>
      <xdr:colOff>44450</xdr:colOff>
      <xdr:row>84</xdr:row>
      <xdr:rowOff>29936</xdr:rowOff>
    </xdr:to>
    <xdr:sp macro="" textlink="">
      <xdr:nvSpPr>
        <xdr:cNvPr id="262" name="フローチャート: 判断 261"/>
        <xdr:cNvSpPr/>
      </xdr:nvSpPr>
      <xdr:spPr>
        <a:xfrm>
          <a:off x="15240000" y="1433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40113</xdr:rowOff>
    </xdr:from>
    <xdr:ext cx="762000" cy="259045"/>
    <xdr:sp macro="" textlink="">
      <xdr:nvSpPr>
        <xdr:cNvPr id="263" name="テキスト ボックス 262"/>
        <xdr:cNvSpPr txBox="1"/>
      </xdr:nvSpPr>
      <xdr:spPr>
        <a:xfrm>
          <a:off x="14909800" y="14099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15421</xdr:rowOff>
    </xdr:from>
    <xdr:to>
      <xdr:col>68</xdr:col>
      <xdr:colOff>152400</xdr:colOff>
      <xdr:row>86</xdr:row>
      <xdr:rowOff>84364</xdr:rowOff>
    </xdr:to>
    <xdr:cxnSp macro="">
      <xdr:nvCxnSpPr>
        <xdr:cNvPr id="264" name="直線コネクタ 263"/>
        <xdr:cNvCxnSpPr/>
      </xdr:nvCxnSpPr>
      <xdr:spPr>
        <a:xfrm flipV="1">
          <a:off x="13512800" y="14760121"/>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82</xdr:row>
      <xdr:rowOff>133350</xdr:rowOff>
    </xdr:from>
    <xdr:to>
      <xdr:col>68</xdr:col>
      <xdr:colOff>203200</xdr:colOff>
      <xdr:row>83</xdr:row>
      <xdr:rowOff>63500</xdr:rowOff>
    </xdr:to>
    <xdr:sp macro="" textlink="">
      <xdr:nvSpPr>
        <xdr:cNvPr id="265" name="フローチャート: 判断 264"/>
        <xdr:cNvSpPr/>
      </xdr:nvSpPr>
      <xdr:spPr>
        <a:xfrm>
          <a:off x="14351000" y="1419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73677</xdr:rowOff>
    </xdr:from>
    <xdr:ext cx="762000" cy="259045"/>
    <xdr:sp macro="" textlink="">
      <xdr:nvSpPr>
        <xdr:cNvPr id="266" name="テキスト ボックス 265"/>
        <xdr:cNvSpPr txBox="1"/>
      </xdr:nvSpPr>
      <xdr:spPr>
        <a:xfrm>
          <a:off x="14020800" y="1396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133350</xdr:rowOff>
    </xdr:from>
    <xdr:to>
      <xdr:col>64</xdr:col>
      <xdr:colOff>152400</xdr:colOff>
      <xdr:row>83</xdr:row>
      <xdr:rowOff>63500</xdr:rowOff>
    </xdr:to>
    <xdr:sp macro="" textlink="">
      <xdr:nvSpPr>
        <xdr:cNvPr id="267" name="フローチャート: 判断 266"/>
        <xdr:cNvSpPr/>
      </xdr:nvSpPr>
      <xdr:spPr>
        <a:xfrm>
          <a:off x="13462000" y="1419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73677</xdr:rowOff>
    </xdr:from>
    <xdr:ext cx="762000" cy="259045"/>
    <xdr:sp macro="" textlink="">
      <xdr:nvSpPr>
        <xdr:cNvPr id="268" name="テキスト ボックス 267"/>
        <xdr:cNvSpPr txBox="1"/>
      </xdr:nvSpPr>
      <xdr:spPr>
        <a:xfrm>
          <a:off x="13131800" y="1396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74" name="楕円 273"/>
        <xdr:cNvSpPr/>
      </xdr:nvSpPr>
      <xdr:spPr>
        <a:xfrm>
          <a:off x="169672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22877</xdr:rowOff>
    </xdr:from>
    <xdr:ext cx="762000" cy="259045"/>
    <xdr:sp macro="" textlink="">
      <xdr:nvSpPr>
        <xdr:cNvPr id="275" name="給与水準   （国との比較）該当値テキスト"/>
        <xdr:cNvSpPr txBox="1"/>
      </xdr:nvSpPr>
      <xdr:spPr>
        <a:xfrm>
          <a:off x="17106900" y="1476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50800</xdr:rowOff>
    </xdr:from>
    <xdr:to>
      <xdr:col>77</xdr:col>
      <xdr:colOff>95250</xdr:colOff>
      <xdr:row>86</xdr:row>
      <xdr:rowOff>152400</xdr:rowOff>
    </xdr:to>
    <xdr:sp macro="" textlink="">
      <xdr:nvSpPr>
        <xdr:cNvPr id="276" name="楕円 275"/>
        <xdr:cNvSpPr/>
      </xdr:nvSpPr>
      <xdr:spPr>
        <a:xfrm>
          <a:off x="16129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77" name="テキスト ボックス 276"/>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119743</xdr:rowOff>
    </xdr:from>
    <xdr:to>
      <xdr:col>73</xdr:col>
      <xdr:colOff>44450</xdr:colOff>
      <xdr:row>87</xdr:row>
      <xdr:rowOff>49893</xdr:rowOff>
    </xdr:to>
    <xdr:sp macro="" textlink="">
      <xdr:nvSpPr>
        <xdr:cNvPr id="278" name="楕円 277"/>
        <xdr:cNvSpPr/>
      </xdr:nvSpPr>
      <xdr:spPr>
        <a:xfrm>
          <a:off x="15240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34670</xdr:rowOff>
    </xdr:from>
    <xdr:ext cx="762000" cy="259045"/>
    <xdr:sp macro="" textlink="">
      <xdr:nvSpPr>
        <xdr:cNvPr id="279" name="テキスト ボックス 278"/>
        <xdr:cNvSpPr txBox="1"/>
      </xdr:nvSpPr>
      <xdr:spPr>
        <a:xfrm>
          <a:off x="14909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136071</xdr:rowOff>
    </xdr:from>
    <xdr:to>
      <xdr:col>68</xdr:col>
      <xdr:colOff>203200</xdr:colOff>
      <xdr:row>86</xdr:row>
      <xdr:rowOff>66221</xdr:rowOff>
    </xdr:to>
    <xdr:sp macro="" textlink="">
      <xdr:nvSpPr>
        <xdr:cNvPr id="280" name="楕円 279"/>
        <xdr:cNvSpPr/>
      </xdr:nvSpPr>
      <xdr:spPr>
        <a:xfrm>
          <a:off x="14351000" y="147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50998</xdr:rowOff>
    </xdr:from>
    <xdr:ext cx="762000" cy="259045"/>
    <xdr:sp macro="" textlink="">
      <xdr:nvSpPr>
        <xdr:cNvPr id="281" name="テキスト ボックス 280"/>
        <xdr:cNvSpPr txBox="1"/>
      </xdr:nvSpPr>
      <xdr:spPr>
        <a:xfrm>
          <a:off x="14020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33564</xdr:rowOff>
    </xdr:from>
    <xdr:to>
      <xdr:col>64</xdr:col>
      <xdr:colOff>152400</xdr:colOff>
      <xdr:row>86</xdr:row>
      <xdr:rowOff>135164</xdr:rowOff>
    </xdr:to>
    <xdr:sp macro="" textlink="">
      <xdr:nvSpPr>
        <xdr:cNvPr id="282" name="楕円 281"/>
        <xdr:cNvSpPr/>
      </xdr:nvSpPr>
      <xdr:spPr>
        <a:xfrm>
          <a:off x="13462000" y="1477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119941</xdr:rowOff>
    </xdr:from>
    <xdr:ext cx="762000" cy="259045"/>
    <xdr:sp macro="" textlink="">
      <xdr:nvSpPr>
        <xdr:cNvPr id="283" name="テキスト ボックス 282"/>
        <xdr:cNvSpPr txBox="1"/>
      </xdr:nvSpPr>
      <xdr:spPr>
        <a:xfrm>
          <a:off x="13131800" y="14864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類似団体平均を下回っているものの、人口千人当たりの職員数が０．０９人増加することとなった。</a:t>
          </a:r>
        </a:p>
        <a:p>
          <a:r>
            <a:rPr kumimoji="1" lang="ja-JP" altLang="en-US" sz="1300">
              <a:latin typeface="ＭＳ Ｐゴシック" panose="020B0600070205080204" pitchFamily="50" charset="-128"/>
              <a:ea typeface="ＭＳ Ｐゴシック" panose="020B0600070205080204" pitchFamily="50" charset="-128"/>
            </a:rPr>
            <a:t>　今後においても、人員削減による住民サービスの低下や職員定数を大きく上回るといったことを防ぐために、職員定数適正化計画に基づきバランスの取れた定員管理に努める。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92146</xdr:rowOff>
    </xdr:from>
    <xdr:to>
      <xdr:col>81</xdr:col>
      <xdr:colOff>44450</xdr:colOff>
      <xdr:row>67</xdr:row>
      <xdr:rowOff>105480</xdr:rowOff>
    </xdr:to>
    <xdr:cxnSp macro="">
      <xdr:nvCxnSpPr>
        <xdr:cNvPr id="313" name="直線コネクタ 312"/>
        <xdr:cNvCxnSpPr/>
      </xdr:nvCxnSpPr>
      <xdr:spPr>
        <a:xfrm flipV="1">
          <a:off x="17018000" y="10036246"/>
          <a:ext cx="0" cy="15563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77557</xdr:rowOff>
    </xdr:from>
    <xdr:ext cx="762000" cy="259045"/>
    <xdr:sp macro="" textlink="">
      <xdr:nvSpPr>
        <xdr:cNvPr id="314" name="定員管理の状況最小値テキスト"/>
        <xdr:cNvSpPr txBox="1"/>
      </xdr:nvSpPr>
      <xdr:spPr>
        <a:xfrm>
          <a:off x="17106900" y="1156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105480</xdr:rowOff>
    </xdr:from>
    <xdr:to>
      <xdr:col>81</xdr:col>
      <xdr:colOff>133350</xdr:colOff>
      <xdr:row>67</xdr:row>
      <xdr:rowOff>105480</xdr:rowOff>
    </xdr:to>
    <xdr:cxnSp macro="">
      <xdr:nvCxnSpPr>
        <xdr:cNvPr id="315" name="直線コネクタ 314"/>
        <xdr:cNvCxnSpPr/>
      </xdr:nvCxnSpPr>
      <xdr:spPr>
        <a:xfrm>
          <a:off x="16929100" y="1159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7073</xdr:rowOff>
    </xdr:from>
    <xdr:ext cx="762000" cy="259045"/>
    <xdr:sp macro="" textlink="">
      <xdr:nvSpPr>
        <xdr:cNvPr id="316" name="定員管理の状況最大値テキスト"/>
        <xdr:cNvSpPr txBox="1"/>
      </xdr:nvSpPr>
      <xdr:spPr>
        <a:xfrm>
          <a:off x="17106900" y="9779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92146</xdr:rowOff>
    </xdr:from>
    <xdr:to>
      <xdr:col>81</xdr:col>
      <xdr:colOff>133350</xdr:colOff>
      <xdr:row>58</xdr:row>
      <xdr:rowOff>92146</xdr:rowOff>
    </xdr:to>
    <xdr:cxnSp macro="">
      <xdr:nvCxnSpPr>
        <xdr:cNvPr id="317" name="直線コネクタ 316"/>
        <xdr:cNvCxnSpPr/>
      </xdr:nvCxnSpPr>
      <xdr:spPr>
        <a:xfrm>
          <a:off x="16929100" y="10036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160796</xdr:rowOff>
    </xdr:from>
    <xdr:to>
      <xdr:col>81</xdr:col>
      <xdr:colOff>44450</xdr:colOff>
      <xdr:row>61</xdr:row>
      <xdr:rowOff>1411</xdr:rowOff>
    </xdr:to>
    <xdr:cxnSp macro="">
      <xdr:nvCxnSpPr>
        <xdr:cNvPr id="318" name="直線コネクタ 317"/>
        <xdr:cNvCxnSpPr/>
      </xdr:nvCxnSpPr>
      <xdr:spPr>
        <a:xfrm>
          <a:off x="16179800" y="10447796"/>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72831</xdr:rowOff>
    </xdr:from>
    <xdr:ext cx="762000" cy="259045"/>
    <xdr:sp macro="" textlink="">
      <xdr:nvSpPr>
        <xdr:cNvPr id="319" name="定員管理の状況平均値テキスト"/>
        <xdr:cNvSpPr txBox="1"/>
      </xdr:nvSpPr>
      <xdr:spPr>
        <a:xfrm>
          <a:off x="17106900" y="105312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100754</xdr:rowOff>
    </xdr:from>
    <xdr:to>
      <xdr:col>81</xdr:col>
      <xdr:colOff>95250</xdr:colOff>
      <xdr:row>62</xdr:row>
      <xdr:rowOff>30904</xdr:rowOff>
    </xdr:to>
    <xdr:sp macro="" textlink="">
      <xdr:nvSpPr>
        <xdr:cNvPr id="320" name="フローチャート: 判断 319"/>
        <xdr:cNvSpPr/>
      </xdr:nvSpPr>
      <xdr:spPr>
        <a:xfrm>
          <a:off x="16967200" y="1055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54892</xdr:rowOff>
    </xdr:from>
    <xdr:to>
      <xdr:col>77</xdr:col>
      <xdr:colOff>44450</xdr:colOff>
      <xdr:row>60</xdr:row>
      <xdr:rowOff>160796</xdr:rowOff>
    </xdr:to>
    <xdr:cxnSp macro="">
      <xdr:nvCxnSpPr>
        <xdr:cNvPr id="321" name="直線コネクタ 320"/>
        <xdr:cNvCxnSpPr/>
      </xdr:nvCxnSpPr>
      <xdr:spPr>
        <a:xfrm>
          <a:off x="15290800" y="10341892"/>
          <a:ext cx="889000" cy="105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96731</xdr:rowOff>
    </xdr:from>
    <xdr:to>
      <xdr:col>77</xdr:col>
      <xdr:colOff>95250</xdr:colOff>
      <xdr:row>62</xdr:row>
      <xdr:rowOff>26881</xdr:rowOff>
    </xdr:to>
    <xdr:sp macro="" textlink="">
      <xdr:nvSpPr>
        <xdr:cNvPr id="322" name="フローチャート: 判断 321"/>
        <xdr:cNvSpPr/>
      </xdr:nvSpPr>
      <xdr:spPr>
        <a:xfrm>
          <a:off x="16129000" y="1055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11658</xdr:rowOff>
    </xdr:from>
    <xdr:ext cx="736600" cy="259045"/>
    <xdr:sp macro="" textlink="">
      <xdr:nvSpPr>
        <xdr:cNvPr id="323" name="テキスト ボックス 322"/>
        <xdr:cNvSpPr txBox="1"/>
      </xdr:nvSpPr>
      <xdr:spPr>
        <a:xfrm>
          <a:off x="15798800" y="106415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36124</xdr:rowOff>
    </xdr:from>
    <xdr:to>
      <xdr:col>72</xdr:col>
      <xdr:colOff>203200</xdr:colOff>
      <xdr:row>60</xdr:row>
      <xdr:rowOff>54892</xdr:rowOff>
    </xdr:to>
    <xdr:cxnSp macro="">
      <xdr:nvCxnSpPr>
        <xdr:cNvPr id="324" name="直線コネクタ 323"/>
        <xdr:cNvCxnSpPr/>
      </xdr:nvCxnSpPr>
      <xdr:spPr>
        <a:xfrm>
          <a:off x="14401800" y="10323124"/>
          <a:ext cx="889000" cy="1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112819</xdr:rowOff>
    </xdr:from>
    <xdr:to>
      <xdr:col>73</xdr:col>
      <xdr:colOff>44450</xdr:colOff>
      <xdr:row>62</xdr:row>
      <xdr:rowOff>42969</xdr:rowOff>
    </xdr:to>
    <xdr:sp macro="" textlink="">
      <xdr:nvSpPr>
        <xdr:cNvPr id="325" name="フローチャート: 判断 324"/>
        <xdr:cNvSpPr/>
      </xdr:nvSpPr>
      <xdr:spPr>
        <a:xfrm>
          <a:off x="15240000" y="10571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27746</xdr:rowOff>
    </xdr:from>
    <xdr:ext cx="762000" cy="259045"/>
    <xdr:sp macro="" textlink="">
      <xdr:nvSpPr>
        <xdr:cNvPr id="326" name="テキスト ボックス 325"/>
        <xdr:cNvSpPr txBox="1"/>
      </xdr:nvSpPr>
      <xdr:spPr>
        <a:xfrm>
          <a:off x="14909800" y="10657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151271</xdr:rowOff>
    </xdr:from>
    <xdr:to>
      <xdr:col>68</xdr:col>
      <xdr:colOff>152400</xdr:colOff>
      <xdr:row>60</xdr:row>
      <xdr:rowOff>36124</xdr:rowOff>
    </xdr:to>
    <xdr:cxnSp macro="">
      <xdr:nvCxnSpPr>
        <xdr:cNvPr id="327" name="直線コネクタ 326"/>
        <xdr:cNvCxnSpPr/>
      </xdr:nvCxnSpPr>
      <xdr:spPr>
        <a:xfrm>
          <a:off x="13512800" y="10266821"/>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106115</xdr:rowOff>
    </xdr:from>
    <xdr:to>
      <xdr:col>68</xdr:col>
      <xdr:colOff>203200</xdr:colOff>
      <xdr:row>62</xdr:row>
      <xdr:rowOff>36265</xdr:rowOff>
    </xdr:to>
    <xdr:sp macro="" textlink="">
      <xdr:nvSpPr>
        <xdr:cNvPr id="328" name="フローチャート: 判断 327"/>
        <xdr:cNvSpPr/>
      </xdr:nvSpPr>
      <xdr:spPr>
        <a:xfrm>
          <a:off x="14351000" y="10564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21042</xdr:rowOff>
    </xdr:from>
    <xdr:ext cx="762000" cy="259045"/>
    <xdr:sp macro="" textlink="">
      <xdr:nvSpPr>
        <xdr:cNvPr id="329" name="テキスト ボックス 328"/>
        <xdr:cNvSpPr txBox="1"/>
      </xdr:nvSpPr>
      <xdr:spPr>
        <a:xfrm>
          <a:off x="14020800" y="10650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87348</xdr:rowOff>
    </xdr:from>
    <xdr:to>
      <xdr:col>64</xdr:col>
      <xdr:colOff>152400</xdr:colOff>
      <xdr:row>62</xdr:row>
      <xdr:rowOff>17498</xdr:rowOff>
    </xdr:to>
    <xdr:sp macro="" textlink="">
      <xdr:nvSpPr>
        <xdr:cNvPr id="330" name="フローチャート: 判断 329"/>
        <xdr:cNvSpPr/>
      </xdr:nvSpPr>
      <xdr:spPr>
        <a:xfrm>
          <a:off x="13462000" y="10545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2275</xdr:rowOff>
    </xdr:from>
    <xdr:ext cx="762000" cy="259045"/>
    <xdr:sp macro="" textlink="">
      <xdr:nvSpPr>
        <xdr:cNvPr id="331" name="テキスト ボックス 330"/>
        <xdr:cNvSpPr txBox="1"/>
      </xdr:nvSpPr>
      <xdr:spPr>
        <a:xfrm>
          <a:off x="13131800" y="1063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122061</xdr:rowOff>
    </xdr:from>
    <xdr:to>
      <xdr:col>81</xdr:col>
      <xdr:colOff>95250</xdr:colOff>
      <xdr:row>61</xdr:row>
      <xdr:rowOff>52211</xdr:rowOff>
    </xdr:to>
    <xdr:sp macro="" textlink="">
      <xdr:nvSpPr>
        <xdr:cNvPr id="337" name="楕円 336"/>
        <xdr:cNvSpPr/>
      </xdr:nvSpPr>
      <xdr:spPr>
        <a:xfrm>
          <a:off x="16967200" y="1040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138588</xdr:rowOff>
    </xdr:from>
    <xdr:ext cx="762000" cy="259045"/>
    <xdr:sp macro="" textlink="">
      <xdr:nvSpPr>
        <xdr:cNvPr id="338" name="定員管理の状況該当値テキスト"/>
        <xdr:cNvSpPr txBox="1"/>
      </xdr:nvSpPr>
      <xdr:spPr>
        <a:xfrm>
          <a:off x="17106900" y="1025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109996</xdr:rowOff>
    </xdr:from>
    <xdr:to>
      <xdr:col>77</xdr:col>
      <xdr:colOff>95250</xdr:colOff>
      <xdr:row>61</xdr:row>
      <xdr:rowOff>40146</xdr:rowOff>
    </xdr:to>
    <xdr:sp macro="" textlink="">
      <xdr:nvSpPr>
        <xdr:cNvPr id="339" name="楕円 338"/>
        <xdr:cNvSpPr/>
      </xdr:nvSpPr>
      <xdr:spPr>
        <a:xfrm>
          <a:off x="16129000" y="1039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50323</xdr:rowOff>
    </xdr:from>
    <xdr:ext cx="736600" cy="259045"/>
    <xdr:sp macro="" textlink="">
      <xdr:nvSpPr>
        <xdr:cNvPr id="340" name="テキスト ボックス 339"/>
        <xdr:cNvSpPr txBox="1"/>
      </xdr:nvSpPr>
      <xdr:spPr>
        <a:xfrm>
          <a:off x="15798800" y="10165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4092</xdr:rowOff>
    </xdr:from>
    <xdr:to>
      <xdr:col>73</xdr:col>
      <xdr:colOff>44450</xdr:colOff>
      <xdr:row>60</xdr:row>
      <xdr:rowOff>105692</xdr:rowOff>
    </xdr:to>
    <xdr:sp macro="" textlink="">
      <xdr:nvSpPr>
        <xdr:cNvPr id="341" name="楕円 340"/>
        <xdr:cNvSpPr/>
      </xdr:nvSpPr>
      <xdr:spPr>
        <a:xfrm>
          <a:off x="15240000" y="1029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115869</xdr:rowOff>
    </xdr:from>
    <xdr:ext cx="762000" cy="259045"/>
    <xdr:sp macro="" textlink="">
      <xdr:nvSpPr>
        <xdr:cNvPr id="342" name="テキスト ボックス 341"/>
        <xdr:cNvSpPr txBox="1"/>
      </xdr:nvSpPr>
      <xdr:spPr>
        <a:xfrm>
          <a:off x="14909800" y="10059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156774</xdr:rowOff>
    </xdr:from>
    <xdr:to>
      <xdr:col>68</xdr:col>
      <xdr:colOff>203200</xdr:colOff>
      <xdr:row>60</xdr:row>
      <xdr:rowOff>86924</xdr:rowOff>
    </xdr:to>
    <xdr:sp macro="" textlink="">
      <xdr:nvSpPr>
        <xdr:cNvPr id="343" name="楕円 342"/>
        <xdr:cNvSpPr/>
      </xdr:nvSpPr>
      <xdr:spPr>
        <a:xfrm>
          <a:off x="14351000" y="10272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97101</xdr:rowOff>
    </xdr:from>
    <xdr:ext cx="762000" cy="259045"/>
    <xdr:sp macro="" textlink="">
      <xdr:nvSpPr>
        <xdr:cNvPr id="344" name="テキスト ボックス 343"/>
        <xdr:cNvSpPr txBox="1"/>
      </xdr:nvSpPr>
      <xdr:spPr>
        <a:xfrm>
          <a:off x="14020800" y="1004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100471</xdr:rowOff>
    </xdr:from>
    <xdr:to>
      <xdr:col>64</xdr:col>
      <xdr:colOff>152400</xdr:colOff>
      <xdr:row>60</xdr:row>
      <xdr:rowOff>30621</xdr:rowOff>
    </xdr:to>
    <xdr:sp macro="" textlink="">
      <xdr:nvSpPr>
        <xdr:cNvPr id="345" name="楕円 344"/>
        <xdr:cNvSpPr/>
      </xdr:nvSpPr>
      <xdr:spPr>
        <a:xfrm>
          <a:off x="13462000" y="10216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40798</xdr:rowOff>
    </xdr:from>
    <xdr:ext cx="762000" cy="259045"/>
    <xdr:sp macro="" textlink="">
      <xdr:nvSpPr>
        <xdr:cNvPr id="346" name="テキスト ボックス 345"/>
        <xdr:cNvSpPr txBox="1"/>
      </xdr:nvSpPr>
      <xdr:spPr>
        <a:xfrm>
          <a:off x="13131800" y="9984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比率の分子である公債費充当可能一般財源については全体で０．６％増となったが、分母である普通交付税が減少し、分母全体では０．９％減となった結果、昨年から０．４ポイント減少することとなった。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今後も財政状況を勘案しながら、緊急性や住民ニーズを的確に把握した事業選択により、新規地方債の発行や公債費に準ずる債務負担行為について必要最低限とすることで比率の抑制に努める。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2" name="テキスト ボックス 371"/>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4" name="テキスト ボックス 373"/>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112889</xdr:rowOff>
    </xdr:from>
    <xdr:to>
      <xdr:col>81</xdr:col>
      <xdr:colOff>44450</xdr:colOff>
      <xdr:row>44</xdr:row>
      <xdr:rowOff>138289</xdr:rowOff>
    </xdr:to>
    <xdr:cxnSp macro="">
      <xdr:nvCxnSpPr>
        <xdr:cNvPr id="376" name="直線コネクタ 375"/>
        <xdr:cNvCxnSpPr/>
      </xdr:nvCxnSpPr>
      <xdr:spPr>
        <a:xfrm flipV="1">
          <a:off x="17018000" y="6113639"/>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110366</xdr:rowOff>
    </xdr:from>
    <xdr:ext cx="762000" cy="259045"/>
    <xdr:sp macro="" textlink="">
      <xdr:nvSpPr>
        <xdr:cNvPr id="377" name="公債費負担の状況最小値テキスト"/>
        <xdr:cNvSpPr txBox="1"/>
      </xdr:nvSpPr>
      <xdr:spPr>
        <a:xfrm>
          <a:off x="17106900" y="7654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138289</xdr:rowOff>
    </xdr:from>
    <xdr:to>
      <xdr:col>81</xdr:col>
      <xdr:colOff>133350</xdr:colOff>
      <xdr:row>44</xdr:row>
      <xdr:rowOff>138289</xdr:rowOff>
    </xdr:to>
    <xdr:cxnSp macro="">
      <xdr:nvCxnSpPr>
        <xdr:cNvPr id="378" name="直線コネクタ 377"/>
        <xdr:cNvCxnSpPr/>
      </xdr:nvCxnSpPr>
      <xdr:spPr>
        <a:xfrm>
          <a:off x="16929100" y="7682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27816</xdr:rowOff>
    </xdr:from>
    <xdr:ext cx="762000" cy="259045"/>
    <xdr:sp macro="" textlink="">
      <xdr:nvSpPr>
        <xdr:cNvPr id="379" name="公債費負担の状況最大値テキスト"/>
        <xdr:cNvSpPr txBox="1"/>
      </xdr:nvSpPr>
      <xdr:spPr>
        <a:xfrm>
          <a:off x="17106900" y="585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112889</xdr:rowOff>
    </xdr:from>
    <xdr:to>
      <xdr:col>81</xdr:col>
      <xdr:colOff>133350</xdr:colOff>
      <xdr:row>35</xdr:row>
      <xdr:rowOff>112889</xdr:rowOff>
    </xdr:to>
    <xdr:cxnSp macro="">
      <xdr:nvCxnSpPr>
        <xdr:cNvPr id="380" name="直線コネクタ 379"/>
        <xdr:cNvCxnSpPr/>
      </xdr:nvCxnSpPr>
      <xdr:spPr>
        <a:xfrm>
          <a:off x="16929100" y="6113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24695</xdr:rowOff>
    </xdr:from>
    <xdr:to>
      <xdr:col>81</xdr:col>
      <xdr:colOff>44450</xdr:colOff>
      <xdr:row>37</xdr:row>
      <xdr:rowOff>78317</xdr:rowOff>
    </xdr:to>
    <xdr:cxnSp macro="">
      <xdr:nvCxnSpPr>
        <xdr:cNvPr id="381" name="直線コネクタ 380"/>
        <xdr:cNvCxnSpPr/>
      </xdr:nvCxnSpPr>
      <xdr:spPr>
        <a:xfrm flipV="1">
          <a:off x="16179800" y="6368345"/>
          <a:ext cx="8382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34872</xdr:rowOff>
    </xdr:from>
    <xdr:ext cx="762000" cy="259045"/>
    <xdr:sp macro="" textlink="">
      <xdr:nvSpPr>
        <xdr:cNvPr id="382" name="公債費負担の状況平均値テキスト"/>
        <xdr:cNvSpPr txBox="1"/>
      </xdr:nvSpPr>
      <xdr:spPr>
        <a:xfrm>
          <a:off x="17106900" y="68928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62795</xdr:rowOff>
    </xdr:from>
    <xdr:to>
      <xdr:col>81</xdr:col>
      <xdr:colOff>95250</xdr:colOff>
      <xdr:row>40</xdr:row>
      <xdr:rowOff>164395</xdr:rowOff>
    </xdr:to>
    <xdr:sp macro="" textlink="">
      <xdr:nvSpPr>
        <xdr:cNvPr id="383" name="フローチャート: 判断 382"/>
        <xdr:cNvSpPr/>
      </xdr:nvSpPr>
      <xdr:spPr>
        <a:xfrm>
          <a:off x="169672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78317</xdr:rowOff>
    </xdr:from>
    <xdr:to>
      <xdr:col>77</xdr:col>
      <xdr:colOff>44450</xdr:colOff>
      <xdr:row>38</xdr:row>
      <xdr:rowOff>705</xdr:rowOff>
    </xdr:to>
    <xdr:cxnSp macro="">
      <xdr:nvCxnSpPr>
        <xdr:cNvPr id="384" name="直線コネクタ 383"/>
        <xdr:cNvCxnSpPr/>
      </xdr:nvCxnSpPr>
      <xdr:spPr>
        <a:xfrm flipV="1">
          <a:off x="15290800" y="6421967"/>
          <a:ext cx="889000" cy="9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89605</xdr:rowOff>
    </xdr:from>
    <xdr:to>
      <xdr:col>77</xdr:col>
      <xdr:colOff>95250</xdr:colOff>
      <xdr:row>41</xdr:row>
      <xdr:rowOff>19755</xdr:rowOff>
    </xdr:to>
    <xdr:sp macro="" textlink="">
      <xdr:nvSpPr>
        <xdr:cNvPr id="385" name="フローチャート: 判断 384"/>
        <xdr:cNvSpPr/>
      </xdr:nvSpPr>
      <xdr:spPr>
        <a:xfrm>
          <a:off x="16129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4532</xdr:rowOff>
    </xdr:from>
    <xdr:ext cx="736600" cy="259045"/>
    <xdr:sp macro="" textlink="">
      <xdr:nvSpPr>
        <xdr:cNvPr id="386" name="テキスト ボックス 385"/>
        <xdr:cNvSpPr txBox="1"/>
      </xdr:nvSpPr>
      <xdr:spPr>
        <a:xfrm>
          <a:off x="15798800" y="7033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705</xdr:rowOff>
    </xdr:from>
    <xdr:to>
      <xdr:col>72</xdr:col>
      <xdr:colOff>203200</xdr:colOff>
      <xdr:row>38</xdr:row>
      <xdr:rowOff>14111</xdr:rowOff>
    </xdr:to>
    <xdr:cxnSp macro="">
      <xdr:nvCxnSpPr>
        <xdr:cNvPr id="387" name="直線コネクタ 386"/>
        <xdr:cNvCxnSpPr/>
      </xdr:nvCxnSpPr>
      <xdr:spPr>
        <a:xfrm flipV="1">
          <a:off x="14401800" y="65158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52211</xdr:rowOff>
    </xdr:from>
    <xdr:to>
      <xdr:col>73</xdr:col>
      <xdr:colOff>44450</xdr:colOff>
      <xdr:row>41</xdr:row>
      <xdr:rowOff>153811</xdr:rowOff>
    </xdr:to>
    <xdr:sp macro="" textlink="">
      <xdr:nvSpPr>
        <xdr:cNvPr id="388" name="フローチャート: 判断 387"/>
        <xdr:cNvSpPr/>
      </xdr:nvSpPr>
      <xdr:spPr>
        <a:xfrm>
          <a:off x="15240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138588</xdr:rowOff>
    </xdr:from>
    <xdr:ext cx="762000" cy="259045"/>
    <xdr:sp macro="" textlink="">
      <xdr:nvSpPr>
        <xdr:cNvPr id="389" name="テキスト ボックス 388"/>
        <xdr:cNvSpPr txBox="1"/>
      </xdr:nvSpPr>
      <xdr:spPr>
        <a:xfrm>
          <a:off x="14909800" y="71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14111</xdr:rowOff>
    </xdr:from>
    <xdr:to>
      <xdr:col>68</xdr:col>
      <xdr:colOff>152400</xdr:colOff>
      <xdr:row>38</xdr:row>
      <xdr:rowOff>161572</xdr:rowOff>
    </xdr:to>
    <xdr:cxnSp macro="">
      <xdr:nvCxnSpPr>
        <xdr:cNvPr id="390" name="直線コネクタ 389"/>
        <xdr:cNvCxnSpPr/>
      </xdr:nvCxnSpPr>
      <xdr:spPr>
        <a:xfrm flipV="1">
          <a:off x="13512800" y="6529211"/>
          <a:ext cx="8890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28222</xdr:rowOff>
    </xdr:from>
    <xdr:to>
      <xdr:col>68</xdr:col>
      <xdr:colOff>203200</xdr:colOff>
      <xdr:row>42</xdr:row>
      <xdr:rowOff>129822</xdr:rowOff>
    </xdr:to>
    <xdr:sp macro="" textlink="">
      <xdr:nvSpPr>
        <xdr:cNvPr id="391" name="フローチャート: 判断 390"/>
        <xdr:cNvSpPr/>
      </xdr:nvSpPr>
      <xdr:spPr>
        <a:xfrm>
          <a:off x="14351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114599</xdr:rowOff>
    </xdr:from>
    <xdr:ext cx="762000" cy="259045"/>
    <xdr:sp macro="" textlink="">
      <xdr:nvSpPr>
        <xdr:cNvPr id="392" name="テキスト ボックス 391"/>
        <xdr:cNvSpPr txBox="1"/>
      </xdr:nvSpPr>
      <xdr:spPr>
        <a:xfrm>
          <a:off x="14020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17639</xdr:rowOff>
    </xdr:from>
    <xdr:to>
      <xdr:col>64</xdr:col>
      <xdr:colOff>152400</xdr:colOff>
      <xdr:row>43</xdr:row>
      <xdr:rowOff>119239</xdr:rowOff>
    </xdr:to>
    <xdr:sp macro="" textlink="">
      <xdr:nvSpPr>
        <xdr:cNvPr id="393" name="フローチャート: 判断 392"/>
        <xdr:cNvSpPr/>
      </xdr:nvSpPr>
      <xdr:spPr>
        <a:xfrm>
          <a:off x="13462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104016</xdr:rowOff>
    </xdr:from>
    <xdr:ext cx="762000" cy="259045"/>
    <xdr:sp macro="" textlink="">
      <xdr:nvSpPr>
        <xdr:cNvPr id="394" name="テキスト ボックス 393"/>
        <xdr:cNvSpPr txBox="1"/>
      </xdr:nvSpPr>
      <xdr:spPr>
        <a:xfrm>
          <a:off x="13131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145345</xdr:rowOff>
    </xdr:from>
    <xdr:to>
      <xdr:col>81</xdr:col>
      <xdr:colOff>95250</xdr:colOff>
      <xdr:row>37</xdr:row>
      <xdr:rowOff>75495</xdr:rowOff>
    </xdr:to>
    <xdr:sp macro="" textlink="">
      <xdr:nvSpPr>
        <xdr:cNvPr id="400" name="楕円 399"/>
        <xdr:cNvSpPr/>
      </xdr:nvSpPr>
      <xdr:spPr>
        <a:xfrm>
          <a:off x="16967200" y="631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161872</xdr:rowOff>
    </xdr:from>
    <xdr:ext cx="762000" cy="259045"/>
    <xdr:sp macro="" textlink="">
      <xdr:nvSpPr>
        <xdr:cNvPr id="401" name="公債費負担の状況該当値テキスト"/>
        <xdr:cNvSpPr txBox="1"/>
      </xdr:nvSpPr>
      <xdr:spPr>
        <a:xfrm>
          <a:off x="17106900" y="6162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27517</xdr:rowOff>
    </xdr:from>
    <xdr:to>
      <xdr:col>77</xdr:col>
      <xdr:colOff>95250</xdr:colOff>
      <xdr:row>37</xdr:row>
      <xdr:rowOff>129117</xdr:rowOff>
    </xdr:to>
    <xdr:sp macro="" textlink="">
      <xdr:nvSpPr>
        <xdr:cNvPr id="402" name="楕円 401"/>
        <xdr:cNvSpPr/>
      </xdr:nvSpPr>
      <xdr:spPr>
        <a:xfrm>
          <a:off x="16129000" y="637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139294</xdr:rowOff>
    </xdr:from>
    <xdr:ext cx="736600" cy="259045"/>
    <xdr:sp macro="" textlink="">
      <xdr:nvSpPr>
        <xdr:cNvPr id="403" name="テキスト ボックス 402"/>
        <xdr:cNvSpPr txBox="1"/>
      </xdr:nvSpPr>
      <xdr:spPr>
        <a:xfrm>
          <a:off x="15798800" y="6140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121355</xdr:rowOff>
    </xdr:from>
    <xdr:to>
      <xdr:col>73</xdr:col>
      <xdr:colOff>44450</xdr:colOff>
      <xdr:row>38</xdr:row>
      <xdr:rowOff>51505</xdr:rowOff>
    </xdr:to>
    <xdr:sp macro="" textlink="">
      <xdr:nvSpPr>
        <xdr:cNvPr id="404" name="楕円 403"/>
        <xdr:cNvSpPr/>
      </xdr:nvSpPr>
      <xdr:spPr>
        <a:xfrm>
          <a:off x="15240000" y="646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61682</xdr:rowOff>
    </xdr:from>
    <xdr:ext cx="762000" cy="259045"/>
    <xdr:sp macro="" textlink="">
      <xdr:nvSpPr>
        <xdr:cNvPr id="405" name="テキスト ボックス 404"/>
        <xdr:cNvSpPr txBox="1"/>
      </xdr:nvSpPr>
      <xdr:spPr>
        <a:xfrm>
          <a:off x="14909800" y="6233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134761</xdr:rowOff>
    </xdr:from>
    <xdr:to>
      <xdr:col>68</xdr:col>
      <xdr:colOff>203200</xdr:colOff>
      <xdr:row>38</xdr:row>
      <xdr:rowOff>64911</xdr:rowOff>
    </xdr:to>
    <xdr:sp macro="" textlink="">
      <xdr:nvSpPr>
        <xdr:cNvPr id="406" name="楕円 405"/>
        <xdr:cNvSpPr/>
      </xdr:nvSpPr>
      <xdr:spPr>
        <a:xfrm>
          <a:off x="14351000" y="647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75088</xdr:rowOff>
    </xdr:from>
    <xdr:ext cx="762000" cy="259045"/>
    <xdr:sp macro="" textlink="">
      <xdr:nvSpPr>
        <xdr:cNvPr id="407" name="テキスト ボックス 406"/>
        <xdr:cNvSpPr txBox="1"/>
      </xdr:nvSpPr>
      <xdr:spPr>
        <a:xfrm>
          <a:off x="14020800" y="6247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110772</xdr:rowOff>
    </xdr:from>
    <xdr:to>
      <xdr:col>64</xdr:col>
      <xdr:colOff>152400</xdr:colOff>
      <xdr:row>39</xdr:row>
      <xdr:rowOff>40922</xdr:rowOff>
    </xdr:to>
    <xdr:sp macro="" textlink="">
      <xdr:nvSpPr>
        <xdr:cNvPr id="408" name="楕円 407"/>
        <xdr:cNvSpPr/>
      </xdr:nvSpPr>
      <xdr:spPr>
        <a:xfrm>
          <a:off x="13462000" y="662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51099</xdr:rowOff>
    </xdr:from>
    <xdr:ext cx="762000" cy="259045"/>
    <xdr:sp macro="" textlink="">
      <xdr:nvSpPr>
        <xdr:cNvPr id="409" name="テキスト ボックス 408"/>
        <xdr:cNvSpPr txBox="1"/>
      </xdr:nvSpPr>
      <xdr:spPr>
        <a:xfrm>
          <a:off x="13131800" y="639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比率の分子である地方債現在高は、平成２８年度台風被害による災害復旧等により地方債発行額が増となり、元利償還を上回ったことから、２．６ポイント増加となった。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今後の起債発行予定額が増加傾向であることから財政状況を勘案しながら新規地方債の発行及び債務負担を必要最小限とすることで、比率の抑制に努める。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114935</xdr:rowOff>
    </xdr:to>
    <xdr:cxnSp macro="">
      <xdr:nvCxnSpPr>
        <xdr:cNvPr id="438" name="直線コネクタ 437"/>
        <xdr:cNvCxnSpPr/>
      </xdr:nvCxnSpPr>
      <xdr:spPr>
        <a:xfrm flipV="1">
          <a:off x="17018000" y="2370667"/>
          <a:ext cx="0" cy="15161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87012</xdr:rowOff>
    </xdr:from>
    <xdr:ext cx="762000" cy="259045"/>
    <xdr:sp macro="" textlink="">
      <xdr:nvSpPr>
        <xdr:cNvPr id="439" name="将来負担の状況最小値テキスト"/>
        <xdr:cNvSpPr txBox="1"/>
      </xdr:nvSpPr>
      <xdr:spPr>
        <a:xfrm>
          <a:off x="17106900" y="3858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114935</xdr:rowOff>
    </xdr:from>
    <xdr:to>
      <xdr:col>81</xdr:col>
      <xdr:colOff>133350</xdr:colOff>
      <xdr:row>22</xdr:row>
      <xdr:rowOff>114935</xdr:rowOff>
    </xdr:to>
    <xdr:cxnSp macro="">
      <xdr:nvCxnSpPr>
        <xdr:cNvPr id="440" name="直線コネクタ 439"/>
        <xdr:cNvCxnSpPr/>
      </xdr:nvCxnSpPr>
      <xdr:spPr>
        <a:xfrm>
          <a:off x="16929100" y="388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157074</xdr:rowOff>
    </xdr:from>
    <xdr:ext cx="762000" cy="259045"/>
    <xdr:sp macro="" textlink="">
      <xdr:nvSpPr>
        <xdr:cNvPr id="443" name="将来負担の状況平均値テキスト"/>
        <xdr:cNvSpPr txBox="1"/>
      </xdr:nvSpPr>
      <xdr:spPr>
        <a:xfrm>
          <a:off x="17106900" y="25573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13547</xdr:rowOff>
    </xdr:from>
    <xdr:to>
      <xdr:col>81</xdr:col>
      <xdr:colOff>95250</xdr:colOff>
      <xdr:row>15</xdr:row>
      <xdr:rowOff>115147</xdr:rowOff>
    </xdr:to>
    <xdr:sp macro="" textlink="">
      <xdr:nvSpPr>
        <xdr:cNvPr id="444" name="フローチャート: 判断 443"/>
        <xdr:cNvSpPr/>
      </xdr:nvSpPr>
      <xdr:spPr>
        <a:xfrm>
          <a:off x="169672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69850</xdr:rowOff>
    </xdr:from>
    <xdr:to>
      <xdr:col>77</xdr:col>
      <xdr:colOff>95250</xdr:colOff>
      <xdr:row>16</xdr:row>
      <xdr:rowOff>0</xdr:rowOff>
    </xdr:to>
    <xdr:sp macro="" textlink="">
      <xdr:nvSpPr>
        <xdr:cNvPr id="445" name="フローチャート: 判断 444"/>
        <xdr:cNvSpPr/>
      </xdr:nvSpPr>
      <xdr:spPr>
        <a:xfrm>
          <a:off x="16129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10177</xdr:rowOff>
    </xdr:from>
    <xdr:ext cx="736600" cy="259045"/>
    <xdr:sp macro="" textlink="">
      <xdr:nvSpPr>
        <xdr:cNvPr id="446" name="テキスト ボックス 445"/>
        <xdr:cNvSpPr txBox="1"/>
      </xdr:nvSpPr>
      <xdr:spPr>
        <a:xfrm>
          <a:off x="15798800" y="241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75353</xdr:rowOff>
    </xdr:from>
    <xdr:to>
      <xdr:col>73</xdr:col>
      <xdr:colOff>44450</xdr:colOff>
      <xdr:row>17</xdr:row>
      <xdr:rowOff>5503</xdr:rowOff>
    </xdr:to>
    <xdr:sp macro="" textlink="">
      <xdr:nvSpPr>
        <xdr:cNvPr id="447" name="フローチャート: 判断 446"/>
        <xdr:cNvSpPr/>
      </xdr:nvSpPr>
      <xdr:spPr>
        <a:xfrm>
          <a:off x="15240000" y="2818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15680</xdr:rowOff>
    </xdr:from>
    <xdr:ext cx="762000" cy="259045"/>
    <xdr:sp macro="" textlink="">
      <xdr:nvSpPr>
        <xdr:cNvPr id="448" name="テキスト ボックス 447"/>
        <xdr:cNvSpPr txBox="1"/>
      </xdr:nvSpPr>
      <xdr:spPr>
        <a:xfrm>
          <a:off x="14909800" y="2587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71473</xdr:rowOff>
    </xdr:from>
    <xdr:to>
      <xdr:col>68</xdr:col>
      <xdr:colOff>203200</xdr:colOff>
      <xdr:row>18</xdr:row>
      <xdr:rowOff>1623</xdr:rowOff>
    </xdr:to>
    <xdr:sp macro="" textlink="">
      <xdr:nvSpPr>
        <xdr:cNvPr id="449" name="フローチャート: 判断 448"/>
        <xdr:cNvSpPr/>
      </xdr:nvSpPr>
      <xdr:spPr>
        <a:xfrm>
          <a:off x="14351000" y="2986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11800</xdr:rowOff>
    </xdr:from>
    <xdr:ext cx="762000" cy="259045"/>
    <xdr:sp macro="" textlink="">
      <xdr:nvSpPr>
        <xdr:cNvPr id="450" name="テキスト ボックス 449"/>
        <xdr:cNvSpPr txBox="1"/>
      </xdr:nvSpPr>
      <xdr:spPr>
        <a:xfrm>
          <a:off x="14020800" y="2755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22013</xdr:rowOff>
    </xdr:from>
    <xdr:to>
      <xdr:col>64</xdr:col>
      <xdr:colOff>152400</xdr:colOff>
      <xdr:row>18</xdr:row>
      <xdr:rowOff>123613</xdr:rowOff>
    </xdr:to>
    <xdr:sp macro="" textlink="">
      <xdr:nvSpPr>
        <xdr:cNvPr id="451" name="フローチャート: 判断 450"/>
        <xdr:cNvSpPr/>
      </xdr:nvSpPr>
      <xdr:spPr>
        <a:xfrm>
          <a:off x="13462000" y="310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108390</xdr:rowOff>
    </xdr:from>
    <xdr:ext cx="762000" cy="259045"/>
    <xdr:sp macro="" textlink="">
      <xdr:nvSpPr>
        <xdr:cNvPr id="452" name="テキスト ボックス 451"/>
        <xdr:cNvSpPr txBox="1"/>
      </xdr:nvSpPr>
      <xdr:spPr>
        <a:xfrm>
          <a:off x="13131800" y="319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125871</xdr:rowOff>
    </xdr:from>
    <xdr:to>
      <xdr:col>81</xdr:col>
      <xdr:colOff>95250</xdr:colOff>
      <xdr:row>14</xdr:row>
      <xdr:rowOff>56021</xdr:rowOff>
    </xdr:to>
    <xdr:sp macro="" textlink="">
      <xdr:nvSpPr>
        <xdr:cNvPr id="458" name="楕円 457"/>
        <xdr:cNvSpPr/>
      </xdr:nvSpPr>
      <xdr:spPr>
        <a:xfrm>
          <a:off x="16967200" y="2354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47148</xdr:rowOff>
    </xdr:from>
    <xdr:ext cx="762000" cy="259045"/>
    <xdr:sp macro="" textlink="">
      <xdr:nvSpPr>
        <xdr:cNvPr id="459" name="将来負担の状況該当値テキスト"/>
        <xdr:cNvSpPr txBox="1"/>
      </xdr:nvSpPr>
      <xdr:spPr>
        <a:xfrm>
          <a:off x="17106900" y="2275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108444</xdr:rowOff>
    </xdr:from>
    <xdr:to>
      <xdr:col>64</xdr:col>
      <xdr:colOff>152400</xdr:colOff>
      <xdr:row>14</xdr:row>
      <xdr:rowOff>38594</xdr:rowOff>
    </xdr:to>
    <xdr:sp macro="" textlink="">
      <xdr:nvSpPr>
        <xdr:cNvPr id="460" name="楕円 459"/>
        <xdr:cNvSpPr/>
      </xdr:nvSpPr>
      <xdr:spPr>
        <a:xfrm>
          <a:off x="13462000" y="233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48771</xdr:rowOff>
    </xdr:from>
    <xdr:ext cx="762000" cy="259045"/>
    <xdr:sp macro="" textlink="">
      <xdr:nvSpPr>
        <xdr:cNvPr id="461" name="テキスト ボックス 460"/>
        <xdr:cNvSpPr txBox="1"/>
      </xdr:nvSpPr>
      <xdr:spPr>
        <a:xfrm>
          <a:off x="13131800" y="2106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北海道芽室町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18,734
18,690
513.76
13,871,532
13,556,173
302,470
7,189,000
8,809,377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予算全体に占める割合では、昨年度と比べ０．５ポイントの増となっている。類似団体平均より人件費に係る経常経費が低くなっているのは、職員の若年化や業務の民間委託の推進などが要因である。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今後においても、職員定数適正化計画に基づき、人件費の抑制に努める。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76200</xdr:rowOff>
    </xdr:from>
    <xdr:to>
      <xdr:col>24</xdr:col>
      <xdr:colOff>25400</xdr:colOff>
      <xdr:row>41</xdr:row>
      <xdr:rowOff>19050</xdr:rowOff>
    </xdr:to>
    <xdr:cxnSp macro="">
      <xdr:nvCxnSpPr>
        <xdr:cNvPr id="61" name="直線コネクタ 60"/>
        <xdr:cNvCxnSpPr/>
      </xdr:nvCxnSpPr>
      <xdr:spPr>
        <a:xfrm flipV="1">
          <a:off x="4826000" y="55626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162577</xdr:rowOff>
    </xdr:from>
    <xdr:ext cx="762000" cy="259045"/>
    <xdr:sp macro="" textlink="">
      <xdr:nvSpPr>
        <xdr:cNvPr id="62" name="人件費最小値テキスト"/>
        <xdr:cNvSpPr txBox="1"/>
      </xdr:nvSpPr>
      <xdr:spPr>
        <a:xfrm>
          <a:off x="49149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19050</xdr:rowOff>
    </xdr:from>
    <xdr:to>
      <xdr:col>24</xdr:col>
      <xdr:colOff>114300</xdr:colOff>
      <xdr:row>41</xdr:row>
      <xdr:rowOff>19050</xdr:rowOff>
    </xdr:to>
    <xdr:cxnSp macro="">
      <xdr:nvCxnSpPr>
        <xdr:cNvPr id="63" name="直線コネクタ 62"/>
        <xdr:cNvCxnSpPr/>
      </xdr:nvCxnSpPr>
      <xdr:spPr>
        <a:xfrm>
          <a:off x="47371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162577</xdr:rowOff>
    </xdr:from>
    <xdr:ext cx="762000" cy="259045"/>
    <xdr:sp macro="" textlink="">
      <xdr:nvSpPr>
        <xdr:cNvPr id="64" name="人件費最大値テキスト"/>
        <xdr:cNvSpPr txBox="1"/>
      </xdr:nvSpPr>
      <xdr:spPr>
        <a:xfrm>
          <a:off x="4914900" y="530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76200</xdr:rowOff>
    </xdr:from>
    <xdr:to>
      <xdr:col>24</xdr:col>
      <xdr:colOff>114300</xdr:colOff>
      <xdr:row>32</xdr:row>
      <xdr:rowOff>76200</xdr:rowOff>
    </xdr:to>
    <xdr:cxnSp macro="">
      <xdr:nvCxnSpPr>
        <xdr:cNvPr id="65" name="直線コネクタ 64"/>
        <xdr:cNvCxnSpPr/>
      </xdr:nvCxnSpPr>
      <xdr:spPr>
        <a:xfrm>
          <a:off x="4737100" y="556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44450</xdr:rowOff>
    </xdr:from>
    <xdr:to>
      <xdr:col>24</xdr:col>
      <xdr:colOff>25400</xdr:colOff>
      <xdr:row>33</xdr:row>
      <xdr:rowOff>107950</xdr:rowOff>
    </xdr:to>
    <xdr:cxnSp macro="">
      <xdr:nvCxnSpPr>
        <xdr:cNvPr id="66" name="直線コネクタ 65"/>
        <xdr:cNvCxnSpPr/>
      </xdr:nvCxnSpPr>
      <xdr:spPr>
        <a:xfrm>
          <a:off x="3987800" y="57023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29227</xdr:rowOff>
    </xdr:from>
    <xdr:ext cx="762000" cy="259045"/>
    <xdr:sp macro="" textlink="">
      <xdr:nvSpPr>
        <xdr:cNvPr id="67" name="人件費平均値テキスト"/>
        <xdr:cNvSpPr txBox="1"/>
      </xdr:nvSpPr>
      <xdr:spPr>
        <a:xfrm>
          <a:off x="4914900" y="6029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57150</xdr:rowOff>
    </xdr:from>
    <xdr:to>
      <xdr:col>24</xdr:col>
      <xdr:colOff>76200</xdr:colOff>
      <xdr:row>35</xdr:row>
      <xdr:rowOff>158750</xdr:rowOff>
    </xdr:to>
    <xdr:sp macro="" textlink="">
      <xdr:nvSpPr>
        <xdr:cNvPr id="68" name="フローチャート: 判断 67"/>
        <xdr:cNvSpPr/>
      </xdr:nvSpPr>
      <xdr:spPr>
        <a:xfrm>
          <a:off x="47752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32</xdr:row>
      <xdr:rowOff>152400</xdr:rowOff>
    </xdr:from>
    <xdr:to>
      <xdr:col>19</xdr:col>
      <xdr:colOff>187325</xdr:colOff>
      <xdr:row>33</xdr:row>
      <xdr:rowOff>44450</xdr:rowOff>
    </xdr:to>
    <xdr:cxnSp macro="">
      <xdr:nvCxnSpPr>
        <xdr:cNvPr id="69" name="直線コネクタ 68"/>
        <xdr:cNvCxnSpPr/>
      </xdr:nvCxnSpPr>
      <xdr:spPr>
        <a:xfrm>
          <a:off x="3098800" y="56388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57150</xdr:rowOff>
    </xdr:from>
    <xdr:to>
      <xdr:col>20</xdr:col>
      <xdr:colOff>38100</xdr:colOff>
      <xdr:row>35</xdr:row>
      <xdr:rowOff>158750</xdr:rowOff>
    </xdr:to>
    <xdr:sp macro="" textlink="">
      <xdr:nvSpPr>
        <xdr:cNvPr id="70" name="フローチャート: 判断 69"/>
        <xdr:cNvSpPr/>
      </xdr:nvSpPr>
      <xdr:spPr>
        <a:xfrm>
          <a:off x="3937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143527</xdr:rowOff>
    </xdr:from>
    <xdr:ext cx="736600" cy="259045"/>
    <xdr:sp macro="" textlink="">
      <xdr:nvSpPr>
        <xdr:cNvPr id="71" name="テキスト ボックス 70"/>
        <xdr:cNvSpPr txBox="1"/>
      </xdr:nvSpPr>
      <xdr:spPr>
        <a:xfrm>
          <a:off x="3606800" y="614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32</xdr:row>
      <xdr:rowOff>152400</xdr:rowOff>
    </xdr:from>
    <xdr:to>
      <xdr:col>15</xdr:col>
      <xdr:colOff>98425</xdr:colOff>
      <xdr:row>32</xdr:row>
      <xdr:rowOff>165100</xdr:rowOff>
    </xdr:to>
    <xdr:cxnSp macro="">
      <xdr:nvCxnSpPr>
        <xdr:cNvPr id="72" name="直線コネクタ 71"/>
        <xdr:cNvCxnSpPr/>
      </xdr:nvCxnSpPr>
      <xdr:spPr>
        <a:xfrm flipV="1">
          <a:off x="2209800" y="5638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69850</xdr:rowOff>
    </xdr:from>
    <xdr:to>
      <xdr:col>15</xdr:col>
      <xdr:colOff>149225</xdr:colOff>
      <xdr:row>36</xdr:row>
      <xdr:rowOff>0</xdr:rowOff>
    </xdr:to>
    <xdr:sp macro="" textlink="">
      <xdr:nvSpPr>
        <xdr:cNvPr id="73" name="フローチャート: 判断 72"/>
        <xdr:cNvSpPr/>
      </xdr:nvSpPr>
      <xdr:spPr>
        <a:xfrm>
          <a:off x="3048000" y="607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156227</xdr:rowOff>
    </xdr:from>
    <xdr:ext cx="762000" cy="259045"/>
    <xdr:sp macro="" textlink="">
      <xdr:nvSpPr>
        <xdr:cNvPr id="74" name="テキスト ボックス 73"/>
        <xdr:cNvSpPr txBox="1"/>
      </xdr:nvSpPr>
      <xdr:spPr>
        <a:xfrm>
          <a:off x="2717800" y="615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32</xdr:row>
      <xdr:rowOff>165100</xdr:rowOff>
    </xdr:from>
    <xdr:to>
      <xdr:col>11</xdr:col>
      <xdr:colOff>9525</xdr:colOff>
      <xdr:row>33</xdr:row>
      <xdr:rowOff>107950</xdr:rowOff>
    </xdr:to>
    <xdr:cxnSp macro="">
      <xdr:nvCxnSpPr>
        <xdr:cNvPr id="75" name="直線コネクタ 74"/>
        <xdr:cNvCxnSpPr/>
      </xdr:nvCxnSpPr>
      <xdr:spPr>
        <a:xfrm flipV="1">
          <a:off x="1320800" y="56515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107950</xdr:rowOff>
    </xdr:from>
    <xdr:to>
      <xdr:col>11</xdr:col>
      <xdr:colOff>60325</xdr:colOff>
      <xdr:row>36</xdr:row>
      <xdr:rowOff>38100</xdr:rowOff>
    </xdr:to>
    <xdr:sp macro="" textlink="">
      <xdr:nvSpPr>
        <xdr:cNvPr id="76" name="フローチャート: 判断 75"/>
        <xdr:cNvSpPr/>
      </xdr:nvSpPr>
      <xdr:spPr>
        <a:xfrm>
          <a:off x="21590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22877</xdr:rowOff>
    </xdr:from>
    <xdr:ext cx="762000" cy="259045"/>
    <xdr:sp macro="" textlink="">
      <xdr:nvSpPr>
        <xdr:cNvPr id="77" name="テキスト ボックス 76"/>
        <xdr:cNvSpPr txBox="1"/>
      </xdr:nvSpPr>
      <xdr:spPr>
        <a:xfrm>
          <a:off x="1828800" y="619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82550</xdr:rowOff>
    </xdr:from>
    <xdr:to>
      <xdr:col>6</xdr:col>
      <xdr:colOff>171450</xdr:colOff>
      <xdr:row>36</xdr:row>
      <xdr:rowOff>12700</xdr:rowOff>
    </xdr:to>
    <xdr:sp macro="" textlink="">
      <xdr:nvSpPr>
        <xdr:cNvPr id="78" name="フローチャート: 判断 77"/>
        <xdr:cNvSpPr/>
      </xdr:nvSpPr>
      <xdr:spPr>
        <a:xfrm>
          <a:off x="1270000" y="608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168927</xdr:rowOff>
    </xdr:from>
    <xdr:ext cx="762000" cy="259045"/>
    <xdr:sp macro="" textlink="">
      <xdr:nvSpPr>
        <xdr:cNvPr id="79" name="テキスト ボックス 78"/>
        <xdr:cNvSpPr txBox="1"/>
      </xdr:nvSpPr>
      <xdr:spPr>
        <a:xfrm>
          <a:off x="939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57150</xdr:rowOff>
    </xdr:from>
    <xdr:to>
      <xdr:col>24</xdr:col>
      <xdr:colOff>76200</xdr:colOff>
      <xdr:row>33</xdr:row>
      <xdr:rowOff>158750</xdr:rowOff>
    </xdr:to>
    <xdr:sp macro="" textlink="">
      <xdr:nvSpPr>
        <xdr:cNvPr id="85" name="楕円 84"/>
        <xdr:cNvSpPr/>
      </xdr:nvSpPr>
      <xdr:spPr>
        <a:xfrm>
          <a:off x="4775200" y="571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73677</xdr:rowOff>
    </xdr:from>
    <xdr:ext cx="762000" cy="259045"/>
    <xdr:sp macro="" textlink="">
      <xdr:nvSpPr>
        <xdr:cNvPr id="86" name="人件費該当値テキスト"/>
        <xdr:cNvSpPr txBox="1"/>
      </xdr:nvSpPr>
      <xdr:spPr>
        <a:xfrm>
          <a:off x="49149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32</xdr:row>
      <xdr:rowOff>165100</xdr:rowOff>
    </xdr:from>
    <xdr:to>
      <xdr:col>20</xdr:col>
      <xdr:colOff>38100</xdr:colOff>
      <xdr:row>33</xdr:row>
      <xdr:rowOff>95250</xdr:rowOff>
    </xdr:to>
    <xdr:sp macro="" textlink="">
      <xdr:nvSpPr>
        <xdr:cNvPr id="87" name="楕円 86"/>
        <xdr:cNvSpPr/>
      </xdr:nvSpPr>
      <xdr:spPr>
        <a:xfrm>
          <a:off x="3937000" y="56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105427</xdr:rowOff>
    </xdr:from>
    <xdr:ext cx="736600" cy="259045"/>
    <xdr:sp macro="" textlink="">
      <xdr:nvSpPr>
        <xdr:cNvPr id="88" name="テキスト ボックス 87"/>
        <xdr:cNvSpPr txBox="1"/>
      </xdr:nvSpPr>
      <xdr:spPr>
        <a:xfrm>
          <a:off x="3606800" y="5420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32</xdr:row>
      <xdr:rowOff>101600</xdr:rowOff>
    </xdr:from>
    <xdr:to>
      <xdr:col>15</xdr:col>
      <xdr:colOff>149225</xdr:colOff>
      <xdr:row>33</xdr:row>
      <xdr:rowOff>31750</xdr:rowOff>
    </xdr:to>
    <xdr:sp macro="" textlink="">
      <xdr:nvSpPr>
        <xdr:cNvPr id="89" name="楕円 88"/>
        <xdr:cNvSpPr/>
      </xdr:nvSpPr>
      <xdr:spPr>
        <a:xfrm>
          <a:off x="3048000" y="558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41927</xdr:rowOff>
    </xdr:from>
    <xdr:ext cx="762000" cy="259045"/>
    <xdr:sp macro="" textlink="">
      <xdr:nvSpPr>
        <xdr:cNvPr id="90" name="テキスト ボックス 89"/>
        <xdr:cNvSpPr txBox="1"/>
      </xdr:nvSpPr>
      <xdr:spPr>
        <a:xfrm>
          <a:off x="27178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32</xdr:row>
      <xdr:rowOff>114300</xdr:rowOff>
    </xdr:from>
    <xdr:to>
      <xdr:col>11</xdr:col>
      <xdr:colOff>60325</xdr:colOff>
      <xdr:row>33</xdr:row>
      <xdr:rowOff>44450</xdr:rowOff>
    </xdr:to>
    <xdr:sp macro="" textlink="">
      <xdr:nvSpPr>
        <xdr:cNvPr id="91" name="楕円 90"/>
        <xdr:cNvSpPr/>
      </xdr:nvSpPr>
      <xdr:spPr>
        <a:xfrm>
          <a:off x="2159000" y="560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54627</xdr:rowOff>
    </xdr:from>
    <xdr:ext cx="762000" cy="259045"/>
    <xdr:sp macro="" textlink="">
      <xdr:nvSpPr>
        <xdr:cNvPr id="92" name="テキスト ボックス 91"/>
        <xdr:cNvSpPr txBox="1"/>
      </xdr:nvSpPr>
      <xdr:spPr>
        <a:xfrm>
          <a:off x="1828800" y="536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57150</xdr:rowOff>
    </xdr:from>
    <xdr:to>
      <xdr:col>6</xdr:col>
      <xdr:colOff>171450</xdr:colOff>
      <xdr:row>33</xdr:row>
      <xdr:rowOff>158750</xdr:rowOff>
    </xdr:to>
    <xdr:sp macro="" textlink="">
      <xdr:nvSpPr>
        <xdr:cNvPr id="93" name="楕円 92"/>
        <xdr:cNvSpPr/>
      </xdr:nvSpPr>
      <xdr:spPr>
        <a:xfrm>
          <a:off x="1270000" y="571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168927</xdr:rowOff>
    </xdr:from>
    <xdr:ext cx="762000" cy="259045"/>
    <xdr:sp macro="" textlink="">
      <xdr:nvSpPr>
        <xdr:cNvPr id="94" name="テキスト ボックス 93"/>
        <xdr:cNvSpPr txBox="1"/>
      </xdr:nvSpPr>
      <xdr:spPr>
        <a:xfrm>
          <a:off x="939800" y="548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類似団平均より物件費に係る経常収支比率が高い理由としては、行政改革大綱に基づく、スクールバス運行委託業務や、公共施設の指定管理者業務への移行など、業務の民間委託化の推進によるものである。</a:t>
          </a:r>
        </a:p>
        <a:p>
          <a:r>
            <a:rPr kumimoji="1" lang="ja-JP" altLang="en-US" sz="1300">
              <a:latin typeface="ＭＳ Ｐゴシック" panose="020B0600070205080204" pitchFamily="50" charset="-128"/>
              <a:ea typeface="ＭＳ Ｐゴシック" panose="020B0600070205080204" pitchFamily="50" charset="-128"/>
            </a:rPr>
            <a:t>　それにより、人件費（職員給与費）が類似団体平均を大きく下回っている反面、物件費が大きく上回っている。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102507</xdr:rowOff>
    </xdr:from>
    <xdr:to>
      <xdr:col>82</xdr:col>
      <xdr:colOff>107950</xdr:colOff>
      <xdr:row>22</xdr:row>
      <xdr:rowOff>12700</xdr:rowOff>
    </xdr:to>
    <xdr:cxnSp macro="">
      <xdr:nvCxnSpPr>
        <xdr:cNvPr id="124" name="直線コネクタ 123"/>
        <xdr:cNvCxnSpPr/>
      </xdr:nvCxnSpPr>
      <xdr:spPr>
        <a:xfrm flipV="1">
          <a:off x="16510000" y="2331357"/>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5" name="物件費最小値テキスト"/>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6" name="直線コネクタ 125"/>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17434</xdr:rowOff>
    </xdr:from>
    <xdr:ext cx="762000" cy="259045"/>
    <xdr:sp macro="" textlink="">
      <xdr:nvSpPr>
        <xdr:cNvPr id="127" name="物件費最大値テキスト"/>
        <xdr:cNvSpPr txBox="1"/>
      </xdr:nvSpPr>
      <xdr:spPr>
        <a:xfrm>
          <a:off x="16598900" y="2074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102507</xdr:rowOff>
    </xdr:from>
    <xdr:to>
      <xdr:col>82</xdr:col>
      <xdr:colOff>196850</xdr:colOff>
      <xdr:row>13</xdr:row>
      <xdr:rowOff>102507</xdr:rowOff>
    </xdr:to>
    <xdr:cxnSp macro="">
      <xdr:nvCxnSpPr>
        <xdr:cNvPr id="128" name="直線コネクタ 127"/>
        <xdr:cNvCxnSpPr/>
      </xdr:nvCxnSpPr>
      <xdr:spPr>
        <a:xfrm>
          <a:off x="16421100" y="2331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12700</xdr:rowOff>
    </xdr:from>
    <xdr:to>
      <xdr:col>82</xdr:col>
      <xdr:colOff>107950</xdr:colOff>
      <xdr:row>20</xdr:row>
      <xdr:rowOff>78014</xdr:rowOff>
    </xdr:to>
    <xdr:cxnSp macro="">
      <xdr:nvCxnSpPr>
        <xdr:cNvPr id="129" name="直線コネクタ 128"/>
        <xdr:cNvCxnSpPr/>
      </xdr:nvCxnSpPr>
      <xdr:spPr>
        <a:xfrm flipV="1">
          <a:off x="15671800" y="3441700"/>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141713</xdr:rowOff>
    </xdr:from>
    <xdr:ext cx="762000" cy="259045"/>
    <xdr:sp macro="" textlink="">
      <xdr:nvSpPr>
        <xdr:cNvPr id="130" name="物件費平均値テキスト"/>
        <xdr:cNvSpPr txBox="1"/>
      </xdr:nvSpPr>
      <xdr:spPr>
        <a:xfrm>
          <a:off x="16598900" y="2713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125186</xdr:rowOff>
    </xdr:from>
    <xdr:to>
      <xdr:col>82</xdr:col>
      <xdr:colOff>158750</xdr:colOff>
      <xdr:row>17</xdr:row>
      <xdr:rowOff>55336</xdr:rowOff>
    </xdr:to>
    <xdr:sp macro="" textlink="">
      <xdr:nvSpPr>
        <xdr:cNvPr id="131" name="フローチャート: 判断 130"/>
        <xdr:cNvSpPr/>
      </xdr:nvSpPr>
      <xdr:spPr>
        <a:xfrm>
          <a:off x="164592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86178</xdr:rowOff>
    </xdr:from>
    <xdr:to>
      <xdr:col>78</xdr:col>
      <xdr:colOff>69850</xdr:colOff>
      <xdr:row>20</xdr:row>
      <xdr:rowOff>78014</xdr:rowOff>
    </xdr:to>
    <xdr:cxnSp macro="">
      <xdr:nvCxnSpPr>
        <xdr:cNvPr id="132" name="直線コネクタ 131"/>
        <xdr:cNvCxnSpPr/>
      </xdr:nvCxnSpPr>
      <xdr:spPr>
        <a:xfrm>
          <a:off x="14782800" y="3343728"/>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59871</xdr:rowOff>
    </xdr:from>
    <xdr:to>
      <xdr:col>78</xdr:col>
      <xdr:colOff>120650</xdr:colOff>
      <xdr:row>16</xdr:row>
      <xdr:rowOff>161471</xdr:rowOff>
    </xdr:to>
    <xdr:sp macro="" textlink="">
      <xdr:nvSpPr>
        <xdr:cNvPr id="133" name="フローチャート: 判断 132"/>
        <xdr:cNvSpPr/>
      </xdr:nvSpPr>
      <xdr:spPr>
        <a:xfrm>
          <a:off x="15621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198</xdr:rowOff>
    </xdr:from>
    <xdr:ext cx="736600" cy="259045"/>
    <xdr:sp macro="" textlink="">
      <xdr:nvSpPr>
        <xdr:cNvPr id="134" name="テキスト ボックス 133"/>
        <xdr:cNvSpPr txBox="1"/>
      </xdr:nvSpPr>
      <xdr:spPr>
        <a:xfrm>
          <a:off x="15290800" y="2571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86178</xdr:rowOff>
    </xdr:from>
    <xdr:to>
      <xdr:col>73</xdr:col>
      <xdr:colOff>180975</xdr:colOff>
      <xdr:row>19</xdr:row>
      <xdr:rowOff>118836</xdr:rowOff>
    </xdr:to>
    <xdr:cxnSp macro="">
      <xdr:nvCxnSpPr>
        <xdr:cNvPr id="135" name="直線コネクタ 134"/>
        <xdr:cNvCxnSpPr/>
      </xdr:nvCxnSpPr>
      <xdr:spPr>
        <a:xfrm flipV="1">
          <a:off x="13893800" y="334372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35379</xdr:rowOff>
    </xdr:from>
    <xdr:to>
      <xdr:col>74</xdr:col>
      <xdr:colOff>31750</xdr:colOff>
      <xdr:row>15</xdr:row>
      <xdr:rowOff>136979</xdr:rowOff>
    </xdr:to>
    <xdr:sp macro="" textlink="">
      <xdr:nvSpPr>
        <xdr:cNvPr id="136" name="フローチャート: 判断 135"/>
        <xdr:cNvSpPr/>
      </xdr:nvSpPr>
      <xdr:spPr>
        <a:xfrm>
          <a:off x="14732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147156</xdr:rowOff>
    </xdr:from>
    <xdr:ext cx="762000" cy="259045"/>
    <xdr:sp macro="" textlink="">
      <xdr:nvSpPr>
        <xdr:cNvPr id="137" name="テキスト ボックス 136"/>
        <xdr:cNvSpPr txBox="1"/>
      </xdr:nvSpPr>
      <xdr:spPr>
        <a:xfrm>
          <a:off x="14401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78014</xdr:rowOff>
    </xdr:from>
    <xdr:to>
      <xdr:col>69</xdr:col>
      <xdr:colOff>92075</xdr:colOff>
      <xdr:row>19</xdr:row>
      <xdr:rowOff>118836</xdr:rowOff>
    </xdr:to>
    <xdr:cxnSp macro="">
      <xdr:nvCxnSpPr>
        <xdr:cNvPr id="138" name="直線コネクタ 137"/>
        <xdr:cNvCxnSpPr/>
      </xdr:nvCxnSpPr>
      <xdr:spPr>
        <a:xfrm>
          <a:off x="13004800" y="3164114"/>
          <a:ext cx="889000" cy="2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35379</xdr:rowOff>
    </xdr:from>
    <xdr:to>
      <xdr:col>69</xdr:col>
      <xdr:colOff>142875</xdr:colOff>
      <xdr:row>15</xdr:row>
      <xdr:rowOff>136979</xdr:rowOff>
    </xdr:to>
    <xdr:sp macro="" textlink="">
      <xdr:nvSpPr>
        <xdr:cNvPr id="139" name="フローチャート: 判断 138"/>
        <xdr:cNvSpPr/>
      </xdr:nvSpPr>
      <xdr:spPr>
        <a:xfrm>
          <a:off x="13843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147156</xdr:rowOff>
    </xdr:from>
    <xdr:ext cx="762000" cy="259045"/>
    <xdr:sp macro="" textlink="">
      <xdr:nvSpPr>
        <xdr:cNvPr id="140" name="テキスト ボックス 139"/>
        <xdr:cNvSpPr txBox="1"/>
      </xdr:nvSpPr>
      <xdr:spPr>
        <a:xfrm>
          <a:off x="13512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92529</xdr:rowOff>
    </xdr:from>
    <xdr:to>
      <xdr:col>65</xdr:col>
      <xdr:colOff>53975</xdr:colOff>
      <xdr:row>15</xdr:row>
      <xdr:rowOff>22679</xdr:rowOff>
    </xdr:to>
    <xdr:sp macro="" textlink="">
      <xdr:nvSpPr>
        <xdr:cNvPr id="141" name="フローチャート: 判断 140"/>
        <xdr:cNvSpPr/>
      </xdr:nvSpPr>
      <xdr:spPr>
        <a:xfrm>
          <a:off x="12954000" y="2492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32856</xdr:rowOff>
    </xdr:from>
    <xdr:ext cx="762000" cy="259045"/>
    <xdr:sp macro="" textlink="">
      <xdr:nvSpPr>
        <xdr:cNvPr id="142" name="テキスト ボックス 141"/>
        <xdr:cNvSpPr txBox="1"/>
      </xdr:nvSpPr>
      <xdr:spPr>
        <a:xfrm>
          <a:off x="12623800" y="2261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133350</xdr:rowOff>
    </xdr:from>
    <xdr:to>
      <xdr:col>82</xdr:col>
      <xdr:colOff>158750</xdr:colOff>
      <xdr:row>20</xdr:row>
      <xdr:rowOff>63500</xdr:rowOff>
    </xdr:to>
    <xdr:sp macro="" textlink="">
      <xdr:nvSpPr>
        <xdr:cNvPr id="148" name="楕円 147"/>
        <xdr:cNvSpPr/>
      </xdr:nvSpPr>
      <xdr:spPr>
        <a:xfrm>
          <a:off x="164592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105427</xdr:rowOff>
    </xdr:from>
    <xdr:ext cx="762000" cy="259045"/>
    <xdr:sp macro="" textlink="">
      <xdr:nvSpPr>
        <xdr:cNvPr id="149" name="物件費該当値テキスト"/>
        <xdr:cNvSpPr txBox="1"/>
      </xdr:nvSpPr>
      <xdr:spPr>
        <a:xfrm>
          <a:off x="16598900" y="336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27214</xdr:rowOff>
    </xdr:from>
    <xdr:to>
      <xdr:col>78</xdr:col>
      <xdr:colOff>120650</xdr:colOff>
      <xdr:row>20</xdr:row>
      <xdr:rowOff>128814</xdr:rowOff>
    </xdr:to>
    <xdr:sp macro="" textlink="">
      <xdr:nvSpPr>
        <xdr:cNvPr id="150" name="楕円 149"/>
        <xdr:cNvSpPr/>
      </xdr:nvSpPr>
      <xdr:spPr>
        <a:xfrm>
          <a:off x="15621000" y="345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113591</xdr:rowOff>
    </xdr:from>
    <xdr:ext cx="736600" cy="259045"/>
    <xdr:sp macro="" textlink="">
      <xdr:nvSpPr>
        <xdr:cNvPr id="151" name="テキスト ボックス 150"/>
        <xdr:cNvSpPr txBox="1"/>
      </xdr:nvSpPr>
      <xdr:spPr>
        <a:xfrm>
          <a:off x="15290800" y="3542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35378</xdr:rowOff>
    </xdr:from>
    <xdr:to>
      <xdr:col>74</xdr:col>
      <xdr:colOff>31750</xdr:colOff>
      <xdr:row>19</xdr:row>
      <xdr:rowOff>136978</xdr:rowOff>
    </xdr:to>
    <xdr:sp macro="" textlink="">
      <xdr:nvSpPr>
        <xdr:cNvPr id="152" name="楕円 151"/>
        <xdr:cNvSpPr/>
      </xdr:nvSpPr>
      <xdr:spPr>
        <a:xfrm>
          <a:off x="14732000" y="329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121755</xdr:rowOff>
    </xdr:from>
    <xdr:ext cx="762000" cy="259045"/>
    <xdr:sp macro="" textlink="">
      <xdr:nvSpPr>
        <xdr:cNvPr id="153" name="テキスト ボックス 152"/>
        <xdr:cNvSpPr txBox="1"/>
      </xdr:nvSpPr>
      <xdr:spPr>
        <a:xfrm>
          <a:off x="14401800" y="337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68036</xdr:rowOff>
    </xdr:from>
    <xdr:to>
      <xdr:col>69</xdr:col>
      <xdr:colOff>142875</xdr:colOff>
      <xdr:row>19</xdr:row>
      <xdr:rowOff>169636</xdr:rowOff>
    </xdr:to>
    <xdr:sp macro="" textlink="">
      <xdr:nvSpPr>
        <xdr:cNvPr id="154" name="楕円 153"/>
        <xdr:cNvSpPr/>
      </xdr:nvSpPr>
      <xdr:spPr>
        <a:xfrm>
          <a:off x="13843000" y="332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154413</xdr:rowOff>
    </xdr:from>
    <xdr:ext cx="762000" cy="259045"/>
    <xdr:sp macro="" textlink="">
      <xdr:nvSpPr>
        <xdr:cNvPr id="155" name="テキスト ボックス 154"/>
        <xdr:cNvSpPr txBox="1"/>
      </xdr:nvSpPr>
      <xdr:spPr>
        <a:xfrm>
          <a:off x="13512800" y="3411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27214</xdr:rowOff>
    </xdr:from>
    <xdr:to>
      <xdr:col>65</xdr:col>
      <xdr:colOff>53975</xdr:colOff>
      <xdr:row>18</xdr:row>
      <xdr:rowOff>128814</xdr:rowOff>
    </xdr:to>
    <xdr:sp macro="" textlink="">
      <xdr:nvSpPr>
        <xdr:cNvPr id="156" name="楕円 155"/>
        <xdr:cNvSpPr/>
      </xdr:nvSpPr>
      <xdr:spPr>
        <a:xfrm>
          <a:off x="12954000" y="311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113591</xdr:rowOff>
    </xdr:from>
    <xdr:ext cx="762000" cy="259045"/>
    <xdr:sp macro="" textlink="">
      <xdr:nvSpPr>
        <xdr:cNvPr id="157" name="テキスト ボックス 156"/>
        <xdr:cNvSpPr txBox="1"/>
      </xdr:nvSpPr>
      <xdr:spPr>
        <a:xfrm>
          <a:off x="12623800" y="319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扶助費については、町内における認可外保育所が認可保育所となったことによる町負担増などにより１．１ポイントの増加となった。</a:t>
          </a:r>
        </a:p>
        <a:p>
          <a:r>
            <a:rPr kumimoji="1" lang="ja-JP" altLang="en-US" sz="1300">
              <a:latin typeface="ＭＳ Ｐゴシック" panose="020B0600070205080204" pitchFamily="50" charset="-128"/>
              <a:ea typeface="ＭＳ Ｐゴシック" panose="020B0600070205080204" pitchFamily="50" charset="-128"/>
            </a:rPr>
            <a:t>　今後においても扶助費の増加が予想されることから、他の義務的経費の削減を図ることで抑制に努める。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102507</xdr:rowOff>
    </xdr:from>
    <xdr:to>
      <xdr:col>24</xdr:col>
      <xdr:colOff>25400</xdr:colOff>
      <xdr:row>61</xdr:row>
      <xdr:rowOff>4535</xdr:rowOff>
    </xdr:to>
    <xdr:cxnSp macro="">
      <xdr:nvCxnSpPr>
        <xdr:cNvPr id="187" name="直線コネクタ 186"/>
        <xdr:cNvCxnSpPr/>
      </xdr:nvCxnSpPr>
      <xdr:spPr>
        <a:xfrm flipV="1">
          <a:off x="4826000" y="9189357"/>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148062</xdr:rowOff>
    </xdr:from>
    <xdr:ext cx="762000" cy="259045"/>
    <xdr:sp macro="" textlink="">
      <xdr:nvSpPr>
        <xdr:cNvPr id="188" name="扶助費最小値テキスト"/>
        <xdr:cNvSpPr txBox="1"/>
      </xdr:nvSpPr>
      <xdr:spPr>
        <a:xfrm>
          <a:off x="4914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4535</xdr:rowOff>
    </xdr:from>
    <xdr:to>
      <xdr:col>24</xdr:col>
      <xdr:colOff>114300</xdr:colOff>
      <xdr:row>61</xdr:row>
      <xdr:rowOff>4535</xdr:rowOff>
    </xdr:to>
    <xdr:cxnSp macro="">
      <xdr:nvCxnSpPr>
        <xdr:cNvPr id="189" name="直線コネクタ 188"/>
        <xdr:cNvCxnSpPr/>
      </xdr:nvCxnSpPr>
      <xdr:spPr>
        <a:xfrm>
          <a:off x="4737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17434</xdr:rowOff>
    </xdr:from>
    <xdr:ext cx="762000" cy="259045"/>
    <xdr:sp macro="" textlink="">
      <xdr:nvSpPr>
        <xdr:cNvPr id="190" name="扶助費最大値テキスト"/>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102507</xdr:rowOff>
    </xdr:from>
    <xdr:to>
      <xdr:col>24</xdr:col>
      <xdr:colOff>114300</xdr:colOff>
      <xdr:row>53</xdr:row>
      <xdr:rowOff>102507</xdr:rowOff>
    </xdr:to>
    <xdr:cxnSp macro="">
      <xdr:nvCxnSpPr>
        <xdr:cNvPr id="191" name="直線コネクタ 190"/>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4535</xdr:rowOff>
    </xdr:from>
    <xdr:to>
      <xdr:col>24</xdr:col>
      <xdr:colOff>25400</xdr:colOff>
      <xdr:row>58</xdr:row>
      <xdr:rowOff>12700</xdr:rowOff>
    </xdr:to>
    <xdr:cxnSp macro="">
      <xdr:nvCxnSpPr>
        <xdr:cNvPr id="192" name="直線コネクタ 191"/>
        <xdr:cNvCxnSpPr/>
      </xdr:nvCxnSpPr>
      <xdr:spPr>
        <a:xfrm>
          <a:off x="3987800" y="9777185"/>
          <a:ext cx="8382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166205</xdr:rowOff>
    </xdr:from>
    <xdr:ext cx="762000" cy="259045"/>
    <xdr:sp macro="" textlink="">
      <xdr:nvSpPr>
        <xdr:cNvPr id="193" name="扶助費平均値テキスト"/>
        <xdr:cNvSpPr txBox="1"/>
      </xdr:nvSpPr>
      <xdr:spPr>
        <a:xfrm>
          <a:off x="4914900" y="9424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149678</xdr:rowOff>
    </xdr:from>
    <xdr:to>
      <xdr:col>24</xdr:col>
      <xdr:colOff>76200</xdr:colOff>
      <xdr:row>56</xdr:row>
      <xdr:rowOff>79828</xdr:rowOff>
    </xdr:to>
    <xdr:sp macro="" textlink="">
      <xdr:nvSpPr>
        <xdr:cNvPr id="194" name="フローチャート: 判断 193"/>
        <xdr:cNvSpPr/>
      </xdr:nvSpPr>
      <xdr:spPr>
        <a:xfrm>
          <a:off x="47752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45357</xdr:rowOff>
    </xdr:from>
    <xdr:to>
      <xdr:col>19</xdr:col>
      <xdr:colOff>187325</xdr:colOff>
      <xdr:row>57</xdr:row>
      <xdr:rowOff>4535</xdr:rowOff>
    </xdr:to>
    <xdr:cxnSp macro="">
      <xdr:nvCxnSpPr>
        <xdr:cNvPr id="195" name="直線コネクタ 194"/>
        <xdr:cNvCxnSpPr/>
      </xdr:nvCxnSpPr>
      <xdr:spPr>
        <a:xfrm>
          <a:off x="3098800" y="9646557"/>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96" name="フローチャート: 判断 195"/>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197" name="テキスト ボックス 196"/>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45357</xdr:rowOff>
    </xdr:from>
    <xdr:to>
      <xdr:col>15</xdr:col>
      <xdr:colOff>98425</xdr:colOff>
      <xdr:row>56</xdr:row>
      <xdr:rowOff>78015</xdr:rowOff>
    </xdr:to>
    <xdr:cxnSp macro="">
      <xdr:nvCxnSpPr>
        <xdr:cNvPr id="198" name="直線コネクタ 197"/>
        <xdr:cNvCxnSpPr/>
      </xdr:nvCxnSpPr>
      <xdr:spPr>
        <a:xfrm flipV="1">
          <a:off x="2209800" y="96465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9" name="フローチャート: 判断 198"/>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200" name="テキスト ボックス 199"/>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29028</xdr:rowOff>
    </xdr:from>
    <xdr:to>
      <xdr:col>11</xdr:col>
      <xdr:colOff>9525</xdr:colOff>
      <xdr:row>56</xdr:row>
      <xdr:rowOff>78015</xdr:rowOff>
    </xdr:to>
    <xdr:cxnSp macro="">
      <xdr:nvCxnSpPr>
        <xdr:cNvPr id="201" name="直線コネクタ 200"/>
        <xdr:cNvCxnSpPr/>
      </xdr:nvCxnSpPr>
      <xdr:spPr>
        <a:xfrm>
          <a:off x="1320800" y="9630228"/>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117022</xdr:rowOff>
    </xdr:from>
    <xdr:to>
      <xdr:col>11</xdr:col>
      <xdr:colOff>60325</xdr:colOff>
      <xdr:row>56</xdr:row>
      <xdr:rowOff>47172</xdr:rowOff>
    </xdr:to>
    <xdr:sp macro="" textlink="">
      <xdr:nvSpPr>
        <xdr:cNvPr id="202" name="フローチャート: 判断 201"/>
        <xdr:cNvSpPr/>
      </xdr:nvSpPr>
      <xdr:spPr>
        <a:xfrm>
          <a:off x="2159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57349</xdr:rowOff>
    </xdr:from>
    <xdr:ext cx="762000" cy="259045"/>
    <xdr:sp macro="" textlink="">
      <xdr:nvSpPr>
        <xdr:cNvPr id="203" name="テキスト ボックス 202"/>
        <xdr:cNvSpPr txBox="1"/>
      </xdr:nvSpPr>
      <xdr:spPr>
        <a:xfrm>
          <a:off x="1828800" y="931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84365</xdr:rowOff>
    </xdr:from>
    <xdr:to>
      <xdr:col>6</xdr:col>
      <xdr:colOff>171450</xdr:colOff>
      <xdr:row>56</xdr:row>
      <xdr:rowOff>14515</xdr:rowOff>
    </xdr:to>
    <xdr:sp macro="" textlink="">
      <xdr:nvSpPr>
        <xdr:cNvPr id="204" name="フローチャート: 判断 203"/>
        <xdr:cNvSpPr/>
      </xdr:nvSpPr>
      <xdr:spPr>
        <a:xfrm>
          <a:off x="1270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24692</xdr:rowOff>
    </xdr:from>
    <xdr:ext cx="762000" cy="259045"/>
    <xdr:sp macro="" textlink="">
      <xdr:nvSpPr>
        <xdr:cNvPr id="205" name="テキスト ボックス 204"/>
        <xdr:cNvSpPr txBox="1"/>
      </xdr:nvSpPr>
      <xdr:spPr>
        <a:xfrm>
          <a:off x="939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133350</xdr:rowOff>
    </xdr:from>
    <xdr:to>
      <xdr:col>24</xdr:col>
      <xdr:colOff>76200</xdr:colOff>
      <xdr:row>58</xdr:row>
      <xdr:rowOff>63500</xdr:rowOff>
    </xdr:to>
    <xdr:sp macro="" textlink="">
      <xdr:nvSpPr>
        <xdr:cNvPr id="211" name="楕円 210"/>
        <xdr:cNvSpPr/>
      </xdr:nvSpPr>
      <xdr:spPr>
        <a:xfrm>
          <a:off x="47752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105427</xdr:rowOff>
    </xdr:from>
    <xdr:ext cx="762000" cy="259045"/>
    <xdr:sp macro="" textlink="">
      <xdr:nvSpPr>
        <xdr:cNvPr id="212" name="扶助費該当値テキスト"/>
        <xdr:cNvSpPr txBox="1"/>
      </xdr:nvSpPr>
      <xdr:spPr>
        <a:xfrm>
          <a:off x="49149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125185</xdr:rowOff>
    </xdr:from>
    <xdr:to>
      <xdr:col>20</xdr:col>
      <xdr:colOff>38100</xdr:colOff>
      <xdr:row>57</xdr:row>
      <xdr:rowOff>55335</xdr:rowOff>
    </xdr:to>
    <xdr:sp macro="" textlink="">
      <xdr:nvSpPr>
        <xdr:cNvPr id="213" name="楕円 212"/>
        <xdr:cNvSpPr/>
      </xdr:nvSpPr>
      <xdr:spPr>
        <a:xfrm>
          <a:off x="3937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40112</xdr:rowOff>
    </xdr:from>
    <xdr:ext cx="736600" cy="259045"/>
    <xdr:sp macro="" textlink="">
      <xdr:nvSpPr>
        <xdr:cNvPr id="214" name="テキスト ボックス 213"/>
        <xdr:cNvSpPr txBox="1"/>
      </xdr:nvSpPr>
      <xdr:spPr>
        <a:xfrm>
          <a:off x="3606800" y="9812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166007</xdr:rowOff>
    </xdr:from>
    <xdr:to>
      <xdr:col>15</xdr:col>
      <xdr:colOff>149225</xdr:colOff>
      <xdr:row>56</xdr:row>
      <xdr:rowOff>96157</xdr:rowOff>
    </xdr:to>
    <xdr:sp macro="" textlink="">
      <xdr:nvSpPr>
        <xdr:cNvPr id="215" name="楕円 214"/>
        <xdr:cNvSpPr/>
      </xdr:nvSpPr>
      <xdr:spPr>
        <a:xfrm>
          <a:off x="3048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80934</xdr:rowOff>
    </xdr:from>
    <xdr:ext cx="762000" cy="259045"/>
    <xdr:sp macro="" textlink="">
      <xdr:nvSpPr>
        <xdr:cNvPr id="216" name="テキスト ボックス 215"/>
        <xdr:cNvSpPr txBox="1"/>
      </xdr:nvSpPr>
      <xdr:spPr>
        <a:xfrm>
          <a:off x="2717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27215</xdr:rowOff>
    </xdr:from>
    <xdr:to>
      <xdr:col>11</xdr:col>
      <xdr:colOff>60325</xdr:colOff>
      <xdr:row>56</xdr:row>
      <xdr:rowOff>128815</xdr:rowOff>
    </xdr:to>
    <xdr:sp macro="" textlink="">
      <xdr:nvSpPr>
        <xdr:cNvPr id="217" name="楕円 216"/>
        <xdr:cNvSpPr/>
      </xdr:nvSpPr>
      <xdr:spPr>
        <a:xfrm>
          <a:off x="2159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113592</xdr:rowOff>
    </xdr:from>
    <xdr:ext cx="762000" cy="259045"/>
    <xdr:sp macro="" textlink="">
      <xdr:nvSpPr>
        <xdr:cNvPr id="218" name="テキスト ボックス 217"/>
        <xdr:cNvSpPr txBox="1"/>
      </xdr:nvSpPr>
      <xdr:spPr>
        <a:xfrm>
          <a:off x="1828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149678</xdr:rowOff>
    </xdr:from>
    <xdr:to>
      <xdr:col>6</xdr:col>
      <xdr:colOff>171450</xdr:colOff>
      <xdr:row>56</xdr:row>
      <xdr:rowOff>79828</xdr:rowOff>
    </xdr:to>
    <xdr:sp macro="" textlink="">
      <xdr:nvSpPr>
        <xdr:cNvPr id="219" name="楕円 218"/>
        <xdr:cNvSpPr/>
      </xdr:nvSpPr>
      <xdr:spPr>
        <a:xfrm>
          <a:off x="1270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64605</xdr:rowOff>
    </xdr:from>
    <xdr:ext cx="762000" cy="259045"/>
    <xdr:sp macro="" textlink="">
      <xdr:nvSpPr>
        <xdr:cNvPr id="220" name="テキスト ボックス 219"/>
        <xdr:cNvSpPr txBox="1"/>
      </xdr:nvSpPr>
      <xdr:spPr>
        <a:xfrm>
          <a:off x="939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各特別会計に対する繰出しの大幅な減少は見込めないことから、公共下水道特別会計や簡易水道特別会計など他会計における使用料の適正化による収入増を図るとともに、緊急度に応じた事業選択及び維持管理経費の見直しにより、普通会計の負担額（繰出金）の削減に努める。</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165100</xdr:rowOff>
    </xdr:from>
    <xdr:to>
      <xdr:col>82</xdr:col>
      <xdr:colOff>107950</xdr:colOff>
      <xdr:row>60</xdr:row>
      <xdr:rowOff>88900</xdr:rowOff>
    </xdr:to>
    <xdr:cxnSp macro="">
      <xdr:nvCxnSpPr>
        <xdr:cNvPr id="248" name="直線コネクタ 247"/>
        <xdr:cNvCxnSpPr/>
      </xdr:nvCxnSpPr>
      <xdr:spPr>
        <a:xfrm flipV="1">
          <a:off x="16510000" y="90805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60977</xdr:rowOff>
    </xdr:from>
    <xdr:ext cx="762000" cy="259045"/>
    <xdr:sp macro="" textlink="">
      <xdr:nvSpPr>
        <xdr:cNvPr id="249" name="その他最小値テキスト"/>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88900</xdr:rowOff>
    </xdr:from>
    <xdr:to>
      <xdr:col>82</xdr:col>
      <xdr:colOff>196850</xdr:colOff>
      <xdr:row>60</xdr:row>
      <xdr:rowOff>88900</xdr:rowOff>
    </xdr:to>
    <xdr:cxnSp macro="">
      <xdr:nvCxnSpPr>
        <xdr:cNvPr id="250" name="直線コネクタ 249"/>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80027</xdr:rowOff>
    </xdr:from>
    <xdr:ext cx="762000" cy="259045"/>
    <xdr:sp macro="" textlink="">
      <xdr:nvSpPr>
        <xdr:cNvPr id="251" name="その他最大値テキスト"/>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165100</xdr:rowOff>
    </xdr:from>
    <xdr:to>
      <xdr:col>82</xdr:col>
      <xdr:colOff>196850</xdr:colOff>
      <xdr:row>52</xdr:row>
      <xdr:rowOff>165100</xdr:rowOff>
    </xdr:to>
    <xdr:cxnSp macro="">
      <xdr:nvCxnSpPr>
        <xdr:cNvPr id="252" name="直線コネクタ 251"/>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158750</xdr:rowOff>
    </xdr:from>
    <xdr:to>
      <xdr:col>82</xdr:col>
      <xdr:colOff>107950</xdr:colOff>
      <xdr:row>56</xdr:row>
      <xdr:rowOff>127000</xdr:rowOff>
    </xdr:to>
    <xdr:cxnSp macro="">
      <xdr:nvCxnSpPr>
        <xdr:cNvPr id="253" name="直線コネクタ 252"/>
        <xdr:cNvCxnSpPr/>
      </xdr:nvCxnSpPr>
      <xdr:spPr>
        <a:xfrm flipV="1">
          <a:off x="15671800" y="9588500"/>
          <a:ext cx="8382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111777</xdr:rowOff>
    </xdr:from>
    <xdr:ext cx="762000" cy="259045"/>
    <xdr:sp macro="" textlink="">
      <xdr:nvSpPr>
        <xdr:cNvPr id="254" name="その他平均値テキスト"/>
        <xdr:cNvSpPr txBox="1"/>
      </xdr:nvSpPr>
      <xdr:spPr>
        <a:xfrm>
          <a:off x="16598900" y="971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139700</xdr:rowOff>
    </xdr:from>
    <xdr:to>
      <xdr:col>82</xdr:col>
      <xdr:colOff>158750</xdr:colOff>
      <xdr:row>57</xdr:row>
      <xdr:rowOff>69850</xdr:rowOff>
    </xdr:to>
    <xdr:sp macro="" textlink="">
      <xdr:nvSpPr>
        <xdr:cNvPr id="255" name="フローチャート: 判断 254"/>
        <xdr:cNvSpPr/>
      </xdr:nvSpPr>
      <xdr:spPr>
        <a:xfrm>
          <a:off x="164592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63500</xdr:rowOff>
    </xdr:from>
    <xdr:to>
      <xdr:col>78</xdr:col>
      <xdr:colOff>69850</xdr:colOff>
      <xdr:row>56</xdr:row>
      <xdr:rowOff>127000</xdr:rowOff>
    </xdr:to>
    <xdr:cxnSp macro="">
      <xdr:nvCxnSpPr>
        <xdr:cNvPr id="256" name="直線コネクタ 255"/>
        <xdr:cNvCxnSpPr/>
      </xdr:nvCxnSpPr>
      <xdr:spPr>
        <a:xfrm>
          <a:off x="14782800" y="96647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57" name="フローチャート: 判断 256"/>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67327</xdr:rowOff>
    </xdr:from>
    <xdr:ext cx="736600" cy="259045"/>
    <xdr:sp macro="" textlink="">
      <xdr:nvSpPr>
        <xdr:cNvPr id="258" name="テキスト ボックス 257"/>
        <xdr:cNvSpPr txBox="1"/>
      </xdr:nvSpPr>
      <xdr:spPr>
        <a:xfrm>
          <a:off x="15290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76200</xdr:rowOff>
    </xdr:from>
    <xdr:to>
      <xdr:col>73</xdr:col>
      <xdr:colOff>180975</xdr:colOff>
      <xdr:row>56</xdr:row>
      <xdr:rowOff>63500</xdr:rowOff>
    </xdr:to>
    <xdr:cxnSp macro="">
      <xdr:nvCxnSpPr>
        <xdr:cNvPr id="259" name="直線コネクタ 258"/>
        <xdr:cNvCxnSpPr/>
      </xdr:nvCxnSpPr>
      <xdr:spPr>
        <a:xfrm>
          <a:off x="13893800" y="9334500"/>
          <a:ext cx="889000" cy="33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50800</xdr:rowOff>
    </xdr:from>
    <xdr:to>
      <xdr:col>74</xdr:col>
      <xdr:colOff>31750</xdr:colOff>
      <xdr:row>56</xdr:row>
      <xdr:rowOff>152400</xdr:rowOff>
    </xdr:to>
    <xdr:sp macro="" textlink="">
      <xdr:nvSpPr>
        <xdr:cNvPr id="260" name="フローチャート: 判断 259"/>
        <xdr:cNvSpPr/>
      </xdr:nvSpPr>
      <xdr:spPr>
        <a:xfrm>
          <a:off x="14732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137177</xdr:rowOff>
    </xdr:from>
    <xdr:ext cx="762000" cy="259045"/>
    <xdr:sp macro="" textlink="">
      <xdr:nvSpPr>
        <xdr:cNvPr id="261" name="テキスト ボックス 260"/>
        <xdr:cNvSpPr txBox="1"/>
      </xdr:nvSpPr>
      <xdr:spPr>
        <a:xfrm>
          <a:off x="14401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76200</xdr:rowOff>
    </xdr:from>
    <xdr:to>
      <xdr:col>69</xdr:col>
      <xdr:colOff>92075</xdr:colOff>
      <xdr:row>55</xdr:row>
      <xdr:rowOff>6350</xdr:rowOff>
    </xdr:to>
    <xdr:cxnSp macro="">
      <xdr:nvCxnSpPr>
        <xdr:cNvPr id="262" name="直線コネクタ 261"/>
        <xdr:cNvCxnSpPr/>
      </xdr:nvCxnSpPr>
      <xdr:spPr>
        <a:xfrm flipV="1">
          <a:off x="13004800" y="93345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76200</xdr:rowOff>
    </xdr:from>
    <xdr:to>
      <xdr:col>69</xdr:col>
      <xdr:colOff>142875</xdr:colOff>
      <xdr:row>57</xdr:row>
      <xdr:rowOff>6350</xdr:rowOff>
    </xdr:to>
    <xdr:sp macro="" textlink="">
      <xdr:nvSpPr>
        <xdr:cNvPr id="263" name="フローチャート: 判断 262"/>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162577</xdr:rowOff>
    </xdr:from>
    <xdr:ext cx="762000" cy="259045"/>
    <xdr:sp macro="" textlink="">
      <xdr:nvSpPr>
        <xdr:cNvPr id="264" name="テキスト ボックス 263"/>
        <xdr:cNvSpPr txBox="1"/>
      </xdr:nvSpPr>
      <xdr:spPr>
        <a:xfrm>
          <a:off x="13512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12700</xdr:rowOff>
    </xdr:from>
    <xdr:to>
      <xdr:col>65</xdr:col>
      <xdr:colOff>53975</xdr:colOff>
      <xdr:row>56</xdr:row>
      <xdr:rowOff>114300</xdr:rowOff>
    </xdr:to>
    <xdr:sp macro="" textlink="">
      <xdr:nvSpPr>
        <xdr:cNvPr id="265" name="フローチャート: 判断 264"/>
        <xdr:cNvSpPr/>
      </xdr:nvSpPr>
      <xdr:spPr>
        <a:xfrm>
          <a:off x="12954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99077</xdr:rowOff>
    </xdr:from>
    <xdr:ext cx="762000" cy="259045"/>
    <xdr:sp macro="" textlink="">
      <xdr:nvSpPr>
        <xdr:cNvPr id="266" name="テキスト ボックス 265"/>
        <xdr:cNvSpPr txBox="1"/>
      </xdr:nvSpPr>
      <xdr:spPr>
        <a:xfrm>
          <a:off x="12623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107950</xdr:rowOff>
    </xdr:from>
    <xdr:to>
      <xdr:col>82</xdr:col>
      <xdr:colOff>158750</xdr:colOff>
      <xdr:row>56</xdr:row>
      <xdr:rowOff>38100</xdr:rowOff>
    </xdr:to>
    <xdr:sp macro="" textlink="">
      <xdr:nvSpPr>
        <xdr:cNvPr id="272" name="楕円 271"/>
        <xdr:cNvSpPr/>
      </xdr:nvSpPr>
      <xdr:spPr>
        <a:xfrm>
          <a:off x="164592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124477</xdr:rowOff>
    </xdr:from>
    <xdr:ext cx="762000" cy="259045"/>
    <xdr:sp macro="" textlink="">
      <xdr:nvSpPr>
        <xdr:cNvPr id="273" name="その他該当値テキスト"/>
        <xdr:cNvSpPr txBox="1"/>
      </xdr:nvSpPr>
      <xdr:spPr>
        <a:xfrm>
          <a:off x="165989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76200</xdr:rowOff>
    </xdr:from>
    <xdr:to>
      <xdr:col>78</xdr:col>
      <xdr:colOff>120650</xdr:colOff>
      <xdr:row>57</xdr:row>
      <xdr:rowOff>6350</xdr:rowOff>
    </xdr:to>
    <xdr:sp macro="" textlink="">
      <xdr:nvSpPr>
        <xdr:cNvPr id="274" name="楕円 273"/>
        <xdr:cNvSpPr/>
      </xdr:nvSpPr>
      <xdr:spPr>
        <a:xfrm>
          <a:off x="15621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16527</xdr:rowOff>
    </xdr:from>
    <xdr:ext cx="736600" cy="259045"/>
    <xdr:sp macro="" textlink="">
      <xdr:nvSpPr>
        <xdr:cNvPr id="275" name="テキスト ボックス 274"/>
        <xdr:cNvSpPr txBox="1"/>
      </xdr:nvSpPr>
      <xdr:spPr>
        <a:xfrm>
          <a:off x="15290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12700</xdr:rowOff>
    </xdr:from>
    <xdr:to>
      <xdr:col>74</xdr:col>
      <xdr:colOff>31750</xdr:colOff>
      <xdr:row>56</xdr:row>
      <xdr:rowOff>114300</xdr:rowOff>
    </xdr:to>
    <xdr:sp macro="" textlink="">
      <xdr:nvSpPr>
        <xdr:cNvPr id="276" name="楕円 275"/>
        <xdr:cNvSpPr/>
      </xdr:nvSpPr>
      <xdr:spPr>
        <a:xfrm>
          <a:off x="147320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124477</xdr:rowOff>
    </xdr:from>
    <xdr:ext cx="762000" cy="259045"/>
    <xdr:sp macro="" textlink="">
      <xdr:nvSpPr>
        <xdr:cNvPr id="277" name="テキスト ボックス 276"/>
        <xdr:cNvSpPr txBox="1"/>
      </xdr:nvSpPr>
      <xdr:spPr>
        <a:xfrm>
          <a:off x="14401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25400</xdr:rowOff>
    </xdr:from>
    <xdr:to>
      <xdr:col>69</xdr:col>
      <xdr:colOff>142875</xdr:colOff>
      <xdr:row>54</xdr:row>
      <xdr:rowOff>127000</xdr:rowOff>
    </xdr:to>
    <xdr:sp macro="" textlink="">
      <xdr:nvSpPr>
        <xdr:cNvPr id="278" name="楕円 277"/>
        <xdr:cNvSpPr/>
      </xdr:nvSpPr>
      <xdr:spPr>
        <a:xfrm>
          <a:off x="13843000" y="928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137177</xdr:rowOff>
    </xdr:from>
    <xdr:ext cx="762000" cy="259045"/>
    <xdr:sp macro="" textlink="">
      <xdr:nvSpPr>
        <xdr:cNvPr id="279" name="テキスト ボックス 278"/>
        <xdr:cNvSpPr txBox="1"/>
      </xdr:nvSpPr>
      <xdr:spPr>
        <a:xfrm>
          <a:off x="135128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127000</xdr:rowOff>
    </xdr:from>
    <xdr:to>
      <xdr:col>65</xdr:col>
      <xdr:colOff>53975</xdr:colOff>
      <xdr:row>55</xdr:row>
      <xdr:rowOff>57150</xdr:rowOff>
    </xdr:to>
    <xdr:sp macro="" textlink="">
      <xdr:nvSpPr>
        <xdr:cNvPr id="280" name="楕円 279"/>
        <xdr:cNvSpPr/>
      </xdr:nvSpPr>
      <xdr:spPr>
        <a:xfrm>
          <a:off x="12954000" y="938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67327</xdr:rowOff>
    </xdr:from>
    <xdr:ext cx="762000" cy="259045"/>
    <xdr:sp macro="" textlink="">
      <xdr:nvSpPr>
        <xdr:cNvPr id="281" name="テキスト ボックス 280"/>
        <xdr:cNvSpPr txBox="1"/>
      </xdr:nvSpPr>
      <xdr:spPr>
        <a:xfrm>
          <a:off x="12623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補助費等に関しては、芽室幼稚園への施設整備補助金等により、０．４ポイントの増となっている。</a:t>
          </a:r>
        </a:p>
        <a:p>
          <a:r>
            <a:rPr kumimoji="1" lang="ja-JP" altLang="en-US" sz="1300">
              <a:latin typeface="ＭＳ Ｐゴシック" panose="020B0600070205080204" pitchFamily="50" charset="-128"/>
              <a:ea typeface="ＭＳ Ｐゴシック" panose="020B0600070205080204" pitchFamily="50" charset="-128"/>
            </a:rPr>
            <a:t>　今後においても、補助費等は増加傾向にあることから、他の消費的経費を抑制するとともに、事務事業評価による補助金及び負担金の適正化を図りながら削減に努める。</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149860</xdr:rowOff>
    </xdr:from>
    <xdr:to>
      <xdr:col>82</xdr:col>
      <xdr:colOff>107950</xdr:colOff>
      <xdr:row>40</xdr:row>
      <xdr:rowOff>142240</xdr:rowOff>
    </xdr:to>
    <xdr:cxnSp macro="">
      <xdr:nvCxnSpPr>
        <xdr:cNvPr id="309" name="直線コネクタ 308"/>
        <xdr:cNvCxnSpPr/>
      </xdr:nvCxnSpPr>
      <xdr:spPr>
        <a:xfrm flipV="1">
          <a:off x="16510000" y="563626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114317</xdr:rowOff>
    </xdr:from>
    <xdr:ext cx="762000" cy="259045"/>
    <xdr:sp macro="" textlink="">
      <xdr:nvSpPr>
        <xdr:cNvPr id="310" name="補助費等最小値テキスト"/>
        <xdr:cNvSpPr txBox="1"/>
      </xdr:nvSpPr>
      <xdr:spPr>
        <a:xfrm>
          <a:off x="165989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142240</xdr:rowOff>
    </xdr:from>
    <xdr:to>
      <xdr:col>82</xdr:col>
      <xdr:colOff>196850</xdr:colOff>
      <xdr:row>40</xdr:row>
      <xdr:rowOff>142240</xdr:rowOff>
    </xdr:to>
    <xdr:cxnSp macro="">
      <xdr:nvCxnSpPr>
        <xdr:cNvPr id="311" name="直線コネクタ 310"/>
        <xdr:cNvCxnSpPr/>
      </xdr:nvCxnSpPr>
      <xdr:spPr>
        <a:xfrm>
          <a:off x="16421100" y="700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64787</xdr:rowOff>
    </xdr:from>
    <xdr:ext cx="762000" cy="259045"/>
    <xdr:sp macro="" textlink="">
      <xdr:nvSpPr>
        <xdr:cNvPr id="312" name="補助費等最大値テキスト"/>
        <xdr:cNvSpPr txBox="1"/>
      </xdr:nvSpPr>
      <xdr:spPr>
        <a:xfrm>
          <a:off x="16598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149860</xdr:rowOff>
    </xdr:from>
    <xdr:to>
      <xdr:col>82</xdr:col>
      <xdr:colOff>196850</xdr:colOff>
      <xdr:row>32</xdr:row>
      <xdr:rowOff>149860</xdr:rowOff>
    </xdr:to>
    <xdr:cxnSp macro="">
      <xdr:nvCxnSpPr>
        <xdr:cNvPr id="313" name="直線コネクタ 312"/>
        <xdr:cNvCxnSpPr/>
      </xdr:nvCxnSpPr>
      <xdr:spPr>
        <a:xfrm>
          <a:off x="16421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5080</xdr:rowOff>
    </xdr:from>
    <xdr:to>
      <xdr:col>82</xdr:col>
      <xdr:colOff>107950</xdr:colOff>
      <xdr:row>38</xdr:row>
      <xdr:rowOff>35560</xdr:rowOff>
    </xdr:to>
    <xdr:cxnSp macro="">
      <xdr:nvCxnSpPr>
        <xdr:cNvPr id="314" name="直線コネクタ 313"/>
        <xdr:cNvCxnSpPr/>
      </xdr:nvCxnSpPr>
      <xdr:spPr>
        <a:xfrm>
          <a:off x="15671800" y="65201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12717</xdr:rowOff>
    </xdr:from>
    <xdr:ext cx="762000" cy="259045"/>
    <xdr:sp macro="" textlink="">
      <xdr:nvSpPr>
        <xdr:cNvPr id="315" name="補助費等平均値テキスト"/>
        <xdr:cNvSpPr txBox="1"/>
      </xdr:nvSpPr>
      <xdr:spPr>
        <a:xfrm>
          <a:off x="16598900" y="6184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167640</xdr:rowOff>
    </xdr:from>
    <xdr:to>
      <xdr:col>82</xdr:col>
      <xdr:colOff>158750</xdr:colOff>
      <xdr:row>37</xdr:row>
      <xdr:rowOff>97790</xdr:rowOff>
    </xdr:to>
    <xdr:sp macro="" textlink="">
      <xdr:nvSpPr>
        <xdr:cNvPr id="316" name="フローチャート: 判断 315"/>
        <xdr:cNvSpPr/>
      </xdr:nvSpPr>
      <xdr:spPr>
        <a:xfrm>
          <a:off x="164592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5080</xdr:rowOff>
    </xdr:from>
    <xdr:to>
      <xdr:col>78</xdr:col>
      <xdr:colOff>69850</xdr:colOff>
      <xdr:row>38</xdr:row>
      <xdr:rowOff>20320</xdr:rowOff>
    </xdr:to>
    <xdr:cxnSp macro="">
      <xdr:nvCxnSpPr>
        <xdr:cNvPr id="317" name="直線コネクタ 316"/>
        <xdr:cNvCxnSpPr/>
      </xdr:nvCxnSpPr>
      <xdr:spPr>
        <a:xfrm flipV="1">
          <a:off x="14782800" y="65201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114300</xdr:rowOff>
    </xdr:from>
    <xdr:to>
      <xdr:col>78</xdr:col>
      <xdr:colOff>120650</xdr:colOff>
      <xdr:row>37</xdr:row>
      <xdr:rowOff>44450</xdr:rowOff>
    </xdr:to>
    <xdr:sp macro="" textlink="">
      <xdr:nvSpPr>
        <xdr:cNvPr id="318" name="フローチャート: 判断 317"/>
        <xdr:cNvSpPr/>
      </xdr:nvSpPr>
      <xdr:spPr>
        <a:xfrm>
          <a:off x="15621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54627</xdr:rowOff>
    </xdr:from>
    <xdr:ext cx="736600" cy="259045"/>
    <xdr:sp macro="" textlink="">
      <xdr:nvSpPr>
        <xdr:cNvPr id="319" name="テキスト ボックス 318"/>
        <xdr:cNvSpPr txBox="1"/>
      </xdr:nvSpPr>
      <xdr:spPr>
        <a:xfrm>
          <a:off x="15290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20320</xdr:rowOff>
    </xdr:from>
    <xdr:to>
      <xdr:col>73</xdr:col>
      <xdr:colOff>180975</xdr:colOff>
      <xdr:row>38</xdr:row>
      <xdr:rowOff>27940</xdr:rowOff>
    </xdr:to>
    <xdr:cxnSp macro="">
      <xdr:nvCxnSpPr>
        <xdr:cNvPr id="320" name="直線コネクタ 319"/>
        <xdr:cNvCxnSpPr/>
      </xdr:nvCxnSpPr>
      <xdr:spPr>
        <a:xfrm flipV="1">
          <a:off x="13893800" y="65354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21" name="フローチャート: 判断 320"/>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142257</xdr:rowOff>
    </xdr:from>
    <xdr:ext cx="762000" cy="259045"/>
    <xdr:sp macro="" textlink="">
      <xdr:nvSpPr>
        <xdr:cNvPr id="322" name="テキスト ボックス 321"/>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27940</xdr:rowOff>
    </xdr:from>
    <xdr:to>
      <xdr:col>69</xdr:col>
      <xdr:colOff>92075</xdr:colOff>
      <xdr:row>38</xdr:row>
      <xdr:rowOff>35560</xdr:rowOff>
    </xdr:to>
    <xdr:cxnSp macro="">
      <xdr:nvCxnSpPr>
        <xdr:cNvPr id="323" name="直線コネクタ 322"/>
        <xdr:cNvCxnSpPr/>
      </xdr:nvCxnSpPr>
      <xdr:spPr>
        <a:xfrm flipV="1">
          <a:off x="13004800" y="65430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24" name="フローチャート: 判断 323"/>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142257</xdr:rowOff>
    </xdr:from>
    <xdr:ext cx="762000" cy="259045"/>
    <xdr:sp macro="" textlink="">
      <xdr:nvSpPr>
        <xdr:cNvPr id="325" name="テキスト ボックス 324"/>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38100</xdr:rowOff>
    </xdr:from>
    <xdr:to>
      <xdr:col>65</xdr:col>
      <xdr:colOff>53975</xdr:colOff>
      <xdr:row>36</xdr:row>
      <xdr:rowOff>139700</xdr:rowOff>
    </xdr:to>
    <xdr:sp macro="" textlink="">
      <xdr:nvSpPr>
        <xdr:cNvPr id="326" name="フローチャート: 判断 325"/>
        <xdr:cNvSpPr/>
      </xdr:nvSpPr>
      <xdr:spPr>
        <a:xfrm>
          <a:off x="12954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149877</xdr:rowOff>
    </xdr:from>
    <xdr:ext cx="762000" cy="259045"/>
    <xdr:sp macro="" textlink="">
      <xdr:nvSpPr>
        <xdr:cNvPr id="327" name="テキスト ボックス 326"/>
        <xdr:cNvSpPr txBox="1"/>
      </xdr:nvSpPr>
      <xdr:spPr>
        <a:xfrm>
          <a:off x="12623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156210</xdr:rowOff>
    </xdr:from>
    <xdr:to>
      <xdr:col>82</xdr:col>
      <xdr:colOff>158750</xdr:colOff>
      <xdr:row>38</xdr:row>
      <xdr:rowOff>86360</xdr:rowOff>
    </xdr:to>
    <xdr:sp macro="" textlink="">
      <xdr:nvSpPr>
        <xdr:cNvPr id="333" name="楕円 332"/>
        <xdr:cNvSpPr/>
      </xdr:nvSpPr>
      <xdr:spPr>
        <a:xfrm>
          <a:off x="164592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128287</xdr:rowOff>
    </xdr:from>
    <xdr:ext cx="762000" cy="259045"/>
    <xdr:sp macro="" textlink="">
      <xdr:nvSpPr>
        <xdr:cNvPr id="334" name="補助費等該当値テキスト"/>
        <xdr:cNvSpPr txBox="1"/>
      </xdr:nvSpPr>
      <xdr:spPr>
        <a:xfrm>
          <a:off x="165989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125730</xdr:rowOff>
    </xdr:from>
    <xdr:to>
      <xdr:col>78</xdr:col>
      <xdr:colOff>120650</xdr:colOff>
      <xdr:row>38</xdr:row>
      <xdr:rowOff>55880</xdr:rowOff>
    </xdr:to>
    <xdr:sp macro="" textlink="">
      <xdr:nvSpPr>
        <xdr:cNvPr id="335" name="楕円 334"/>
        <xdr:cNvSpPr/>
      </xdr:nvSpPr>
      <xdr:spPr>
        <a:xfrm>
          <a:off x="15621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40657</xdr:rowOff>
    </xdr:from>
    <xdr:ext cx="736600" cy="259045"/>
    <xdr:sp macro="" textlink="">
      <xdr:nvSpPr>
        <xdr:cNvPr id="336" name="テキスト ボックス 335"/>
        <xdr:cNvSpPr txBox="1"/>
      </xdr:nvSpPr>
      <xdr:spPr>
        <a:xfrm>
          <a:off x="15290800" y="655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140970</xdr:rowOff>
    </xdr:from>
    <xdr:to>
      <xdr:col>74</xdr:col>
      <xdr:colOff>31750</xdr:colOff>
      <xdr:row>38</xdr:row>
      <xdr:rowOff>71120</xdr:rowOff>
    </xdr:to>
    <xdr:sp macro="" textlink="">
      <xdr:nvSpPr>
        <xdr:cNvPr id="337" name="楕円 336"/>
        <xdr:cNvSpPr/>
      </xdr:nvSpPr>
      <xdr:spPr>
        <a:xfrm>
          <a:off x="14732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55897</xdr:rowOff>
    </xdr:from>
    <xdr:ext cx="762000" cy="259045"/>
    <xdr:sp macro="" textlink="">
      <xdr:nvSpPr>
        <xdr:cNvPr id="338" name="テキスト ボックス 337"/>
        <xdr:cNvSpPr txBox="1"/>
      </xdr:nvSpPr>
      <xdr:spPr>
        <a:xfrm>
          <a:off x="144018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148590</xdr:rowOff>
    </xdr:from>
    <xdr:to>
      <xdr:col>69</xdr:col>
      <xdr:colOff>142875</xdr:colOff>
      <xdr:row>38</xdr:row>
      <xdr:rowOff>78740</xdr:rowOff>
    </xdr:to>
    <xdr:sp macro="" textlink="">
      <xdr:nvSpPr>
        <xdr:cNvPr id="339" name="楕円 338"/>
        <xdr:cNvSpPr/>
      </xdr:nvSpPr>
      <xdr:spPr>
        <a:xfrm>
          <a:off x="138430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63517</xdr:rowOff>
    </xdr:from>
    <xdr:ext cx="762000" cy="259045"/>
    <xdr:sp macro="" textlink="">
      <xdr:nvSpPr>
        <xdr:cNvPr id="340" name="テキスト ボックス 339"/>
        <xdr:cNvSpPr txBox="1"/>
      </xdr:nvSpPr>
      <xdr:spPr>
        <a:xfrm>
          <a:off x="13512800" y="657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156210</xdr:rowOff>
    </xdr:from>
    <xdr:to>
      <xdr:col>65</xdr:col>
      <xdr:colOff>53975</xdr:colOff>
      <xdr:row>38</xdr:row>
      <xdr:rowOff>86360</xdr:rowOff>
    </xdr:to>
    <xdr:sp macro="" textlink="">
      <xdr:nvSpPr>
        <xdr:cNvPr id="341" name="楕円 340"/>
        <xdr:cNvSpPr/>
      </xdr:nvSpPr>
      <xdr:spPr>
        <a:xfrm>
          <a:off x="12954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71137</xdr:rowOff>
    </xdr:from>
    <xdr:ext cx="762000" cy="259045"/>
    <xdr:sp macro="" textlink="">
      <xdr:nvSpPr>
        <xdr:cNvPr id="342" name="テキスト ボックス 341"/>
        <xdr:cNvSpPr txBox="1"/>
      </xdr:nvSpPr>
      <xdr:spPr>
        <a:xfrm>
          <a:off x="12623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地方債残高は平成１７年度をピークに減少傾向にあったが、平成２８年度台風被害における災害復旧事業により、元利償還を上回る地方債発行額となった。類似団体平均を大きく下回っているが、公債費に係る経常収支比率は依然として高い状況に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今後においても計画的な公共施設整備等への財政負担が見込まれることから、新規地方債の発行を必要最小限に抑えるなど、緊急度や住民ニーズを的確に把握した事業の選択実施に努める。</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7" name="直線コネクタ 356"/>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8" name="テキスト ボックス 357"/>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9" name="直線コネクタ 358"/>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0" name="テキスト ボックス 359"/>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1" name="直線コネクタ 360"/>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2" name="テキスト ボックス 361"/>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3" name="直線コネクタ 362"/>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4" name="テキスト ボックス 363"/>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5" name="直線コネクタ 364"/>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6" name="テキスト ボックス 365"/>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7" name="直線コネクタ 366"/>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8" name="テキスト ボックス 367"/>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0" name="テキスト ボックス 36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154759</xdr:rowOff>
    </xdr:from>
    <xdr:to>
      <xdr:col>24</xdr:col>
      <xdr:colOff>25400</xdr:colOff>
      <xdr:row>80</xdr:row>
      <xdr:rowOff>169455</xdr:rowOff>
    </xdr:to>
    <xdr:cxnSp macro="">
      <xdr:nvCxnSpPr>
        <xdr:cNvPr id="372" name="直線コネクタ 371"/>
        <xdr:cNvCxnSpPr/>
      </xdr:nvCxnSpPr>
      <xdr:spPr>
        <a:xfrm flipV="1">
          <a:off x="4826000" y="12670609"/>
          <a:ext cx="0" cy="121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141532</xdr:rowOff>
    </xdr:from>
    <xdr:ext cx="762000" cy="259045"/>
    <xdr:sp macro="" textlink="">
      <xdr:nvSpPr>
        <xdr:cNvPr id="373" name="公債費最小値テキスト"/>
        <xdr:cNvSpPr txBox="1"/>
      </xdr:nvSpPr>
      <xdr:spPr>
        <a:xfrm>
          <a:off x="4914900" y="1385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169455</xdr:rowOff>
    </xdr:from>
    <xdr:to>
      <xdr:col>24</xdr:col>
      <xdr:colOff>114300</xdr:colOff>
      <xdr:row>80</xdr:row>
      <xdr:rowOff>169455</xdr:rowOff>
    </xdr:to>
    <xdr:cxnSp macro="">
      <xdr:nvCxnSpPr>
        <xdr:cNvPr id="374" name="直線コネクタ 373"/>
        <xdr:cNvCxnSpPr/>
      </xdr:nvCxnSpPr>
      <xdr:spPr>
        <a:xfrm>
          <a:off x="4737100" y="13885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69686</xdr:rowOff>
    </xdr:from>
    <xdr:ext cx="762000" cy="259045"/>
    <xdr:sp macro="" textlink="">
      <xdr:nvSpPr>
        <xdr:cNvPr id="375" name="公債費最大値テキスト"/>
        <xdr:cNvSpPr txBox="1"/>
      </xdr:nvSpPr>
      <xdr:spPr>
        <a:xfrm>
          <a:off x="4914900" y="12414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154759</xdr:rowOff>
    </xdr:from>
    <xdr:to>
      <xdr:col>24</xdr:col>
      <xdr:colOff>114300</xdr:colOff>
      <xdr:row>73</xdr:row>
      <xdr:rowOff>154759</xdr:rowOff>
    </xdr:to>
    <xdr:cxnSp macro="">
      <xdr:nvCxnSpPr>
        <xdr:cNvPr id="376" name="直線コネクタ 375"/>
        <xdr:cNvCxnSpPr/>
      </xdr:nvCxnSpPr>
      <xdr:spPr>
        <a:xfrm>
          <a:off x="4737100" y="12670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100874</xdr:rowOff>
    </xdr:from>
    <xdr:to>
      <xdr:col>24</xdr:col>
      <xdr:colOff>25400</xdr:colOff>
      <xdr:row>74</xdr:row>
      <xdr:rowOff>120469</xdr:rowOff>
    </xdr:to>
    <xdr:cxnSp macro="">
      <xdr:nvCxnSpPr>
        <xdr:cNvPr id="377" name="直線コネクタ 376"/>
        <xdr:cNvCxnSpPr/>
      </xdr:nvCxnSpPr>
      <xdr:spPr>
        <a:xfrm>
          <a:off x="3987800" y="12788174"/>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56441</xdr:rowOff>
    </xdr:from>
    <xdr:ext cx="762000" cy="259045"/>
    <xdr:sp macro="" textlink="">
      <xdr:nvSpPr>
        <xdr:cNvPr id="378" name="公債費平均値テキスト"/>
        <xdr:cNvSpPr txBox="1"/>
      </xdr:nvSpPr>
      <xdr:spPr>
        <a:xfrm>
          <a:off x="4914900" y="132580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84364</xdr:rowOff>
    </xdr:from>
    <xdr:to>
      <xdr:col>24</xdr:col>
      <xdr:colOff>76200</xdr:colOff>
      <xdr:row>78</xdr:row>
      <xdr:rowOff>14514</xdr:rowOff>
    </xdr:to>
    <xdr:sp macro="" textlink="">
      <xdr:nvSpPr>
        <xdr:cNvPr id="379" name="フローチャート: 判断 378"/>
        <xdr:cNvSpPr/>
      </xdr:nvSpPr>
      <xdr:spPr>
        <a:xfrm>
          <a:off x="47752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100874</xdr:rowOff>
    </xdr:from>
    <xdr:to>
      <xdr:col>19</xdr:col>
      <xdr:colOff>187325</xdr:colOff>
      <xdr:row>75</xdr:row>
      <xdr:rowOff>27396</xdr:rowOff>
    </xdr:to>
    <xdr:cxnSp macro="">
      <xdr:nvCxnSpPr>
        <xdr:cNvPr id="380" name="直線コネクタ 379"/>
        <xdr:cNvCxnSpPr/>
      </xdr:nvCxnSpPr>
      <xdr:spPr>
        <a:xfrm flipV="1">
          <a:off x="3098800" y="12788174"/>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81" name="フローチャート: 判断 380"/>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151147</xdr:rowOff>
    </xdr:from>
    <xdr:ext cx="736600" cy="259045"/>
    <xdr:sp macro="" textlink="">
      <xdr:nvSpPr>
        <xdr:cNvPr id="382" name="テキスト ボックス 381"/>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27396</xdr:rowOff>
    </xdr:from>
    <xdr:to>
      <xdr:col>15</xdr:col>
      <xdr:colOff>98425</xdr:colOff>
      <xdr:row>75</xdr:row>
      <xdr:rowOff>46990</xdr:rowOff>
    </xdr:to>
    <xdr:cxnSp macro="">
      <xdr:nvCxnSpPr>
        <xdr:cNvPr id="383" name="直線コネクタ 382"/>
        <xdr:cNvCxnSpPr/>
      </xdr:nvCxnSpPr>
      <xdr:spPr>
        <a:xfrm flipV="1">
          <a:off x="2209800" y="1288614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71301</xdr:rowOff>
    </xdr:from>
    <xdr:to>
      <xdr:col>15</xdr:col>
      <xdr:colOff>149225</xdr:colOff>
      <xdr:row>78</xdr:row>
      <xdr:rowOff>1451</xdr:rowOff>
    </xdr:to>
    <xdr:sp macro="" textlink="">
      <xdr:nvSpPr>
        <xdr:cNvPr id="384" name="フローチャート: 判断 383"/>
        <xdr:cNvSpPr/>
      </xdr:nvSpPr>
      <xdr:spPr>
        <a:xfrm>
          <a:off x="3048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157678</xdr:rowOff>
    </xdr:from>
    <xdr:ext cx="762000" cy="259045"/>
    <xdr:sp macro="" textlink="">
      <xdr:nvSpPr>
        <xdr:cNvPr id="385" name="テキスト ボックス 384"/>
        <xdr:cNvSpPr txBox="1"/>
      </xdr:nvSpPr>
      <xdr:spPr>
        <a:xfrm>
          <a:off x="2717800" y="1335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46990</xdr:rowOff>
    </xdr:from>
    <xdr:to>
      <xdr:col>11</xdr:col>
      <xdr:colOff>9525</xdr:colOff>
      <xdr:row>75</xdr:row>
      <xdr:rowOff>46990</xdr:rowOff>
    </xdr:to>
    <xdr:cxnSp macro="">
      <xdr:nvCxnSpPr>
        <xdr:cNvPr id="386" name="直線コネクタ 385"/>
        <xdr:cNvCxnSpPr/>
      </xdr:nvCxnSpPr>
      <xdr:spPr>
        <a:xfrm>
          <a:off x="1320800" y="12905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136616</xdr:rowOff>
    </xdr:from>
    <xdr:to>
      <xdr:col>11</xdr:col>
      <xdr:colOff>60325</xdr:colOff>
      <xdr:row>78</xdr:row>
      <xdr:rowOff>66766</xdr:rowOff>
    </xdr:to>
    <xdr:sp macro="" textlink="">
      <xdr:nvSpPr>
        <xdr:cNvPr id="387" name="フローチャート: 判断 386"/>
        <xdr:cNvSpPr/>
      </xdr:nvSpPr>
      <xdr:spPr>
        <a:xfrm>
          <a:off x="2159000" y="13338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51543</xdr:rowOff>
    </xdr:from>
    <xdr:ext cx="762000" cy="259045"/>
    <xdr:sp macro="" textlink="">
      <xdr:nvSpPr>
        <xdr:cNvPr id="388" name="テキスト ボックス 387"/>
        <xdr:cNvSpPr txBox="1"/>
      </xdr:nvSpPr>
      <xdr:spPr>
        <a:xfrm>
          <a:off x="1828800" y="13424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156211</xdr:rowOff>
    </xdr:from>
    <xdr:to>
      <xdr:col>6</xdr:col>
      <xdr:colOff>171450</xdr:colOff>
      <xdr:row>78</xdr:row>
      <xdr:rowOff>86361</xdr:rowOff>
    </xdr:to>
    <xdr:sp macro="" textlink="">
      <xdr:nvSpPr>
        <xdr:cNvPr id="389" name="フローチャート: 判断 388"/>
        <xdr:cNvSpPr/>
      </xdr:nvSpPr>
      <xdr:spPr>
        <a:xfrm>
          <a:off x="1270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71138</xdr:rowOff>
    </xdr:from>
    <xdr:ext cx="762000" cy="259045"/>
    <xdr:sp macro="" textlink="">
      <xdr:nvSpPr>
        <xdr:cNvPr id="390" name="テキスト ボックス 389"/>
        <xdr:cNvSpPr txBox="1"/>
      </xdr:nvSpPr>
      <xdr:spPr>
        <a:xfrm>
          <a:off x="939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1" name="テキスト ボックス 39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2" name="テキスト ボックス 39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3" name="テキスト ボックス 39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4" name="テキスト ボックス 39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5" name="テキスト ボックス 39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69669</xdr:rowOff>
    </xdr:from>
    <xdr:to>
      <xdr:col>24</xdr:col>
      <xdr:colOff>76200</xdr:colOff>
      <xdr:row>74</xdr:row>
      <xdr:rowOff>171269</xdr:rowOff>
    </xdr:to>
    <xdr:sp macro="" textlink="">
      <xdr:nvSpPr>
        <xdr:cNvPr id="396" name="楕円 395"/>
        <xdr:cNvSpPr/>
      </xdr:nvSpPr>
      <xdr:spPr>
        <a:xfrm>
          <a:off x="4775200" y="12756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86196</xdr:rowOff>
    </xdr:from>
    <xdr:ext cx="762000" cy="259045"/>
    <xdr:sp macro="" textlink="">
      <xdr:nvSpPr>
        <xdr:cNvPr id="397" name="公債費該当値テキスト"/>
        <xdr:cNvSpPr txBox="1"/>
      </xdr:nvSpPr>
      <xdr:spPr>
        <a:xfrm>
          <a:off x="4914900" y="12602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50074</xdr:rowOff>
    </xdr:from>
    <xdr:to>
      <xdr:col>20</xdr:col>
      <xdr:colOff>38100</xdr:colOff>
      <xdr:row>74</xdr:row>
      <xdr:rowOff>151674</xdr:rowOff>
    </xdr:to>
    <xdr:sp macro="" textlink="">
      <xdr:nvSpPr>
        <xdr:cNvPr id="398" name="楕円 397"/>
        <xdr:cNvSpPr/>
      </xdr:nvSpPr>
      <xdr:spPr>
        <a:xfrm>
          <a:off x="3937000" y="1273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161851</xdr:rowOff>
    </xdr:from>
    <xdr:ext cx="736600" cy="259045"/>
    <xdr:sp macro="" textlink="">
      <xdr:nvSpPr>
        <xdr:cNvPr id="399" name="テキスト ボックス 398"/>
        <xdr:cNvSpPr txBox="1"/>
      </xdr:nvSpPr>
      <xdr:spPr>
        <a:xfrm>
          <a:off x="3606800" y="12506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148046</xdr:rowOff>
    </xdr:from>
    <xdr:to>
      <xdr:col>15</xdr:col>
      <xdr:colOff>149225</xdr:colOff>
      <xdr:row>75</xdr:row>
      <xdr:rowOff>78196</xdr:rowOff>
    </xdr:to>
    <xdr:sp macro="" textlink="">
      <xdr:nvSpPr>
        <xdr:cNvPr id="400" name="楕円 399"/>
        <xdr:cNvSpPr/>
      </xdr:nvSpPr>
      <xdr:spPr>
        <a:xfrm>
          <a:off x="3048000" y="1283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88373</xdr:rowOff>
    </xdr:from>
    <xdr:ext cx="762000" cy="259045"/>
    <xdr:sp macro="" textlink="">
      <xdr:nvSpPr>
        <xdr:cNvPr id="401" name="テキスト ボックス 400"/>
        <xdr:cNvSpPr txBox="1"/>
      </xdr:nvSpPr>
      <xdr:spPr>
        <a:xfrm>
          <a:off x="2717800" y="12604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167640</xdr:rowOff>
    </xdr:from>
    <xdr:to>
      <xdr:col>11</xdr:col>
      <xdr:colOff>60325</xdr:colOff>
      <xdr:row>75</xdr:row>
      <xdr:rowOff>97790</xdr:rowOff>
    </xdr:to>
    <xdr:sp macro="" textlink="">
      <xdr:nvSpPr>
        <xdr:cNvPr id="402" name="楕円 401"/>
        <xdr:cNvSpPr/>
      </xdr:nvSpPr>
      <xdr:spPr>
        <a:xfrm>
          <a:off x="2159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107967</xdr:rowOff>
    </xdr:from>
    <xdr:ext cx="762000" cy="259045"/>
    <xdr:sp macro="" textlink="">
      <xdr:nvSpPr>
        <xdr:cNvPr id="403" name="テキスト ボックス 402"/>
        <xdr:cNvSpPr txBox="1"/>
      </xdr:nvSpPr>
      <xdr:spPr>
        <a:xfrm>
          <a:off x="1828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167640</xdr:rowOff>
    </xdr:from>
    <xdr:to>
      <xdr:col>6</xdr:col>
      <xdr:colOff>171450</xdr:colOff>
      <xdr:row>75</xdr:row>
      <xdr:rowOff>97790</xdr:rowOff>
    </xdr:to>
    <xdr:sp macro="" textlink="">
      <xdr:nvSpPr>
        <xdr:cNvPr id="404" name="楕円 403"/>
        <xdr:cNvSpPr/>
      </xdr:nvSpPr>
      <xdr:spPr>
        <a:xfrm>
          <a:off x="1270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107967</xdr:rowOff>
    </xdr:from>
    <xdr:ext cx="762000" cy="259045"/>
    <xdr:sp macro="" textlink="">
      <xdr:nvSpPr>
        <xdr:cNvPr id="405" name="テキスト ボックス 404"/>
        <xdr:cNvSpPr txBox="1"/>
      </xdr:nvSpPr>
      <xdr:spPr>
        <a:xfrm>
          <a:off x="939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6" name="正方形/長方形 40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7" name="正方形/長方形 40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8" name="正方形/長方形 40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9" name="正方形/長方形 40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0" name="正方形/長方形 40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1" name="正方形/長方形 41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2" name="正方形/長方形 41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3" name="正方形/長方形 41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4" name="正方形/長方形 41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5" name="正方形/長方形 41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6" name="テキスト ボックス 41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病院事業会計への貸付金の増により０．５ポイント増加し、依然類似団体平均を大きく上回っていることから、適正な財政運営に努める。</a:t>
          </a:r>
        </a:p>
      </xdr:txBody>
    </xdr:sp>
    <xdr:clientData/>
  </xdr:twoCellAnchor>
  <xdr:oneCellAnchor>
    <xdr:from>
      <xdr:col>62</xdr:col>
      <xdr:colOff>6350</xdr:colOff>
      <xdr:row>69</xdr:row>
      <xdr:rowOff>107950</xdr:rowOff>
    </xdr:from>
    <xdr:ext cx="298543" cy="225703"/>
    <xdr:sp macro="" textlink="">
      <xdr:nvSpPr>
        <xdr:cNvPr id="417" name="テキスト ボックス 41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8" name="直線コネクタ 41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9" name="テキスト ボックス 41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20" name="直線コネクタ 419"/>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21" name="テキスト ボックス 420"/>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2" name="直線コネクタ 42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3" name="テキスト ボックス 42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24" name="直線コネクタ 423"/>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25" name="テキスト ボックス 424"/>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115570</xdr:rowOff>
    </xdr:from>
    <xdr:to>
      <xdr:col>82</xdr:col>
      <xdr:colOff>107950</xdr:colOff>
      <xdr:row>81</xdr:row>
      <xdr:rowOff>64136</xdr:rowOff>
    </xdr:to>
    <xdr:cxnSp macro="">
      <xdr:nvCxnSpPr>
        <xdr:cNvPr id="429" name="直線コネクタ 428"/>
        <xdr:cNvCxnSpPr/>
      </xdr:nvCxnSpPr>
      <xdr:spPr>
        <a:xfrm flipV="1">
          <a:off x="16510000" y="12631420"/>
          <a:ext cx="0" cy="1320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36213</xdr:rowOff>
    </xdr:from>
    <xdr:ext cx="762000" cy="259045"/>
    <xdr:sp macro="" textlink="">
      <xdr:nvSpPr>
        <xdr:cNvPr id="430" name="公債費以外最小値テキスト"/>
        <xdr:cNvSpPr txBox="1"/>
      </xdr:nvSpPr>
      <xdr:spPr>
        <a:xfrm>
          <a:off x="16598900" y="13923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64136</xdr:rowOff>
    </xdr:from>
    <xdr:to>
      <xdr:col>82</xdr:col>
      <xdr:colOff>196850</xdr:colOff>
      <xdr:row>81</xdr:row>
      <xdr:rowOff>64136</xdr:rowOff>
    </xdr:to>
    <xdr:cxnSp macro="">
      <xdr:nvCxnSpPr>
        <xdr:cNvPr id="431" name="直線コネクタ 430"/>
        <xdr:cNvCxnSpPr/>
      </xdr:nvCxnSpPr>
      <xdr:spPr>
        <a:xfrm>
          <a:off x="16421100" y="13951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30497</xdr:rowOff>
    </xdr:from>
    <xdr:ext cx="762000" cy="259045"/>
    <xdr:sp macro="" textlink="">
      <xdr:nvSpPr>
        <xdr:cNvPr id="432" name="公債費以外最大値テキスト"/>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115570</xdr:rowOff>
    </xdr:from>
    <xdr:to>
      <xdr:col>82</xdr:col>
      <xdr:colOff>196850</xdr:colOff>
      <xdr:row>73</xdr:row>
      <xdr:rowOff>115570</xdr:rowOff>
    </xdr:to>
    <xdr:cxnSp macro="">
      <xdr:nvCxnSpPr>
        <xdr:cNvPr id="433" name="直線コネクタ 432"/>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109855</xdr:rowOff>
    </xdr:from>
    <xdr:to>
      <xdr:col>82</xdr:col>
      <xdr:colOff>107950</xdr:colOff>
      <xdr:row>78</xdr:row>
      <xdr:rowOff>138430</xdr:rowOff>
    </xdr:to>
    <xdr:cxnSp macro="">
      <xdr:nvCxnSpPr>
        <xdr:cNvPr id="434" name="直線コネクタ 433"/>
        <xdr:cNvCxnSpPr/>
      </xdr:nvCxnSpPr>
      <xdr:spPr>
        <a:xfrm>
          <a:off x="15671800" y="1348295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104157</xdr:rowOff>
    </xdr:from>
    <xdr:ext cx="762000" cy="259045"/>
    <xdr:sp macro="" textlink="">
      <xdr:nvSpPr>
        <xdr:cNvPr id="435" name="公債費以外平均値テキスト"/>
        <xdr:cNvSpPr txBox="1"/>
      </xdr:nvSpPr>
      <xdr:spPr>
        <a:xfrm>
          <a:off x="16598900" y="13134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87630</xdr:rowOff>
    </xdr:from>
    <xdr:to>
      <xdr:col>82</xdr:col>
      <xdr:colOff>158750</xdr:colOff>
      <xdr:row>78</xdr:row>
      <xdr:rowOff>17780</xdr:rowOff>
    </xdr:to>
    <xdr:sp macro="" textlink="">
      <xdr:nvSpPr>
        <xdr:cNvPr id="436" name="フローチャート: 判断 435"/>
        <xdr:cNvSpPr/>
      </xdr:nvSpPr>
      <xdr:spPr>
        <a:xfrm>
          <a:off x="16459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132714</xdr:rowOff>
    </xdr:from>
    <xdr:to>
      <xdr:col>78</xdr:col>
      <xdr:colOff>69850</xdr:colOff>
      <xdr:row>78</xdr:row>
      <xdr:rowOff>109855</xdr:rowOff>
    </xdr:to>
    <xdr:cxnSp macro="">
      <xdr:nvCxnSpPr>
        <xdr:cNvPr id="437" name="直線コネクタ 436"/>
        <xdr:cNvCxnSpPr/>
      </xdr:nvCxnSpPr>
      <xdr:spPr>
        <a:xfrm>
          <a:off x="14782800" y="13334364"/>
          <a:ext cx="889000" cy="148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24764</xdr:rowOff>
    </xdr:from>
    <xdr:to>
      <xdr:col>78</xdr:col>
      <xdr:colOff>120650</xdr:colOff>
      <xdr:row>77</xdr:row>
      <xdr:rowOff>126364</xdr:rowOff>
    </xdr:to>
    <xdr:sp macro="" textlink="">
      <xdr:nvSpPr>
        <xdr:cNvPr id="438" name="フローチャート: 判断 437"/>
        <xdr:cNvSpPr/>
      </xdr:nvSpPr>
      <xdr:spPr>
        <a:xfrm>
          <a:off x="156210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136541</xdr:rowOff>
    </xdr:from>
    <xdr:ext cx="736600" cy="259045"/>
    <xdr:sp macro="" textlink="">
      <xdr:nvSpPr>
        <xdr:cNvPr id="439" name="テキスト ボックス 438"/>
        <xdr:cNvSpPr txBox="1"/>
      </xdr:nvSpPr>
      <xdr:spPr>
        <a:xfrm>
          <a:off x="15290800" y="12995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18414</xdr:rowOff>
    </xdr:from>
    <xdr:to>
      <xdr:col>73</xdr:col>
      <xdr:colOff>180975</xdr:colOff>
      <xdr:row>77</xdr:row>
      <xdr:rowOff>132714</xdr:rowOff>
    </xdr:to>
    <xdr:cxnSp macro="">
      <xdr:nvCxnSpPr>
        <xdr:cNvPr id="440" name="直線コネクタ 439"/>
        <xdr:cNvCxnSpPr/>
      </xdr:nvCxnSpPr>
      <xdr:spPr>
        <a:xfrm>
          <a:off x="13893800" y="13220064"/>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24764</xdr:rowOff>
    </xdr:from>
    <xdr:to>
      <xdr:col>74</xdr:col>
      <xdr:colOff>31750</xdr:colOff>
      <xdr:row>76</xdr:row>
      <xdr:rowOff>126364</xdr:rowOff>
    </xdr:to>
    <xdr:sp macro="" textlink="">
      <xdr:nvSpPr>
        <xdr:cNvPr id="441" name="フローチャート: 判断 440"/>
        <xdr:cNvSpPr/>
      </xdr:nvSpPr>
      <xdr:spPr>
        <a:xfrm>
          <a:off x="14732000" y="1305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136542</xdr:rowOff>
    </xdr:from>
    <xdr:ext cx="762000" cy="259045"/>
    <xdr:sp macro="" textlink="">
      <xdr:nvSpPr>
        <xdr:cNvPr id="442" name="テキスト ボックス 441"/>
        <xdr:cNvSpPr txBox="1"/>
      </xdr:nvSpPr>
      <xdr:spPr>
        <a:xfrm>
          <a:off x="14401800" y="1282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18414</xdr:rowOff>
    </xdr:from>
    <xdr:to>
      <xdr:col>69</xdr:col>
      <xdr:colOff>92075</xdr:colOff>
      <xdr:row>77</xdr:row>
      <xdr:rowOff>29845</xdr:rowOff>
    </xdr:to>
    <xdr:cxnSp macro="">
      <xdr:nvCxnSpPr>
        <xdr:cNvPr id="443" name="直線コネクタ 442"/>
        <xdr:cNvCxnSpPr/>
      </xdr:nvCxnSpPr>
      <xdr:spPr>
        <a:xfrm flipV="1">
          <a:off x="13004800" y="13220064"/>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47625</xdr:rowOff>
    </xdr:from>
    <xdr:to>
      <xdr:col>69</xdr:col>
      <xdr:colOff>142875</xdr:colOff>
      <xdr:row>76</xdr:row>
      <xdr:rowOff>149225</xdr:rowOff>
    </xdr:to>
    <xdr:sp macro="" textlink="">
      <xdr:nvSpPr>
        <xdr:cNvPr id="444" name="フローチャート: 判断 443"/>
        <xdr:cNvSpPr/>
      </xdr:nvSpPr>
      <xdr:spPr>
        <a:xfrm>
          <a:off x="13843000" y="1307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159402</xdr:rowOff>
    </xdr:from>
    <xdr:ext cx="762000" cy="259045"/>
    <xdr:sp macro="" textlink="">
      <xdr:nvSpPr>
        <xdr:cNvPr id="445" name="テキスト ボックス 444"/>
        <xdr:cNvSpPr txBox="1"/>
      </xdr:nvSpPr>
      <xdr:spPr>
        <a:xfrm>
          <a:off x="13512800" y="12846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133350</xdr:rowOff>
    </xdr:from>
    <xdr:to>
      <xdr:col>65</xdr:col>
      <xdr:colOff>53975</xdr:colOff>
      <xdr:row>76</xdr:row>
      <xdr:rowOff>63500</xdr:rowOff>
    </xdr:to>
    <xdr:sp macro="" textlink="">
      <xdr:nvSpPr>
        <xdr:cNvPr id="446" name="フローチャート: 判断 445"/>
        <xdr:cNvSpPr/>
      </xdr:nvSpPr>
      <xdr:spPr>
        <a:xfrm>
          <a:off x="12954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73677</xdr:rowOff>
    </xdr:from>
    <xdr:ext cx="762000" cy="259045"/>
    <xdr:sp macro="" textlink="">
      <xdr:nvSpPr>
        <xdr:cNvPr id="447" name="テキスト ボックス 446"/>
        <xdr:cNvSpPr txBox="1"/>
      </xdr:nvSpPr>
      <xdr:spPr>
        <a:xfrm>
          <a:off x="12623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87630</xdr:rowOff>
    </xdr:from>
    <xdr:to>
      <xdr:col>82</xdr:col>
      <xdr:colOff>158750</xdr:colOff>
      <xdr:row>79</xdr:row>
      <xdr:rowOff>17780</xdr:rowOff>
    </xdr:to>
    <xdr:sp macro="" textlink="">
      <xdr:nvSpPr>
        <xdr:cNvPr id="453" name="楕円 452"/>
        <xdr:cNvSpPr/>
      </xdr:nvSpPr>
      <xdr:spPr>
        <a:xfrm>
          <a:off x="16459200" y="1346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59707</xdr:rowOff>
    </xdr:from>
    <xdr:ext cx="762000" cy="259045"/>
    <xdr:sp macro="" textlink="">
      <xdr:nvSpPr>
        <xdr:cNvPr id="454" name="公債費以外該当値テキスト"/>
        <xdr:cNvSpPr txBox="1"/>
      </xdr:nvSpPr>
      <xdr:spPr>
        <a:xfrm>
          <a:off x="16598900" y="13432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59055</xdr:rowOff>
    </xdr:from>
    <xdr:to>
      <xdr:col>78</xdr:col>
      <xdr:colOff>120650</xdr:colOff>
      <xdr:row>78</xdr:row>
      <xdr:rowOff>160655</xdr:rowOff>
    </xdr:to>
    <xdr:sp macro="" textlink="">
      <xdr:nvSpPr>
        <xdr:cNvPr id="455" name="楕円 454"/>
        <xdr:cNvSpPr/>
      </xdr:nvSpPr>
      <xdr:spPr>
        <a:xfrm>
          <a:off x="15621000" y="1343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145432</xdr:rowOff>
    </xdr:from>
    <xdr:ext cx="736600" cy="259045"/>
    <xdr:sp macro="" textlink="">
      <xdr:nvSpPr>
        <xdr:cNvPr id="456" name="テキスト ボックス 455"/>
        <xdr:cNvSpPr txBox="1"/>
      </xdr:nvSpPr>
      <xdr:spPr>
        <a:xfrm>
          <a:off x="15290800" y="13518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81914</xdr:rowOff>
    </xdr:from>
    <xdr:to>
      <xdr:col>74</xdr:col>
      <xdr:colOff>31750</xdr:colOff>
      <xdr:row>78</xdr:row>
      <xdr:rowOff>12064</xdr:rowOff>
    </xdr:to>
    <xdr:sp macro="" textlink="">
      <xdr:nvSpPr>
        <xdr:cNvPr id="457" name="楕円 456"/>
        <xdr:cNvSpPr/>
      </xdr:nvSpPr>
      <xdr:spPr>
        <a:xfrm>
          <a:off x="14732000" y="1328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168291</xdr:rowOff>
    </xdr:from>
    <xdr:ext cx="762000" cy="259045"/>
    <xdr:sp macro="" textlink="">
      <xdr:nvSpPr>
        <xdr:cNvPr id="458" name="テキスト ボックス 457"/>
        <xdr:cNvSpPr txBox="1"/>
      </xdr:nvSpPr>
      <xdr:spPr>
        <a:xfrm>
          <a:off x="14401800" y="13369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139064</xdr:rowOff>
    </xdr:from>
    <xdr:to>
      <xdr:col>69</xdr:col>
      <xdr:colOff>142875</xdr:colOff>
      <xdr:row>77</xdr:row>
      <xdr:rowOff>69214</xdr:rowOff>
    </xdr:to>
    <xdr:sp macro="" textlink="">
      <xdr:nvSpPr>
        <xdr:cNvPr id="459" name="楕円 458"/>
        <xdr:cNvSpPr/>
      </xdr:nvSpPr>
      <xdr:spPr>
        <a:xfrm>
          <a:off x="13843000" y="1316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53991</xdr:rowOff>
    </xdr:from>
    <xdr:ext cx="762000" cy="259045"/>
    <xdr:sp macro="" textlink="">
      <xdr:nvSpPr>
        <xdr:cNvPr id="460" name="テキスト ボックス 459"/>
        <xdr:cNvSpPr txBox="1"/>
      </xdr:nvSpPr>
      <xdr:spPr>
        <a:xfrm>
          <a:off x="13512800" y="13255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150495</xdr:rowOff>
    </xdr:from>
    <xdr:to>
      <xdr:col>65</xdr:col>
      <xdr:colOff>53975</xdr:colOff>
      <xdr:row>77</xdr:row>
      <xdr:rowOff>80645</xdr:rowOff>
    </xdr:to>
    <xdr:sp macro="" textlink="">
      <xdr:nvSpPr>
        <xdr:cNvPr id="461" name="楕円 460"/>
        <xdr:cNvSpPr/>
      </xdr:nvSpPr>
      <xdr:spPr>
        <a:xfrm>
          <a:off x="12954000" y="1318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65422</xdr:rowOff>
    </xdr:from>
    <xdr:ext cx="762000" cy="259045"/>
    <xdr:sp macro="" textlink="">
      <xdr:nvSpPr>
        <xdr:cNvPr id="462" name="テキスト ボックス 461"/>
        <xdr:cNvSpPr txBox="1"/>
      </xdr:nvSpPr>
      <xdr:spPr>
        <a:xfrm>
          <a:off x="12623800" y="13267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北海道芽室町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118281</xdr:rowOff>
    </xdr:from>
    <xdr:to>
      <xdr:col>29</xdr:col>
      <xdr:colOff>127000</xdr:colOff>
      <xdr:row>20</xdr:row>
      <xdr:rowOff>106611</xdr:rowOff>
    </xdr:to>
    <xdr:cxnSp macro="">
      <xdr:nvCxnSpPr>
        <xdr:cNvPr id="47" name="直線コネクタ 46"/>
        <xdr:cNvCxnSpPr/>
      </xdr:nvCxnSpPr>
      <xdr:spPr bwMode="auto">
        <a:xfrm flipV="1">
          <a:off x="5651500" y="2051856"/>
          <a:ext cx="0" cy="15313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78688</xdr:rowOff>
    </xdr:from>
    <xdr:ext cx="762000" cy="259045"/>
    <xdr:sp macro="" textlink="">
      <xdr:nvSpPr>
        <xdr:cNvPr id="48" name="人口1人当たり決算額の推移最小値テキスト130"/>
        <xdr:cNvSpPr txBox="1"/>
      </xdr:nvSpPr>
      <xdr:spPr>
        <a:xfrm>
          <a:off x="5740400" y="3555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106611</xdr:rowOff>
    </xdr:from>
    <xdr:to>
      <xdr:col>30</xdr:col>
      <xdr:colOff>25400</xdr:colOff>
      <xdr:row>20</xdr:row>
      <xdr:rowOff>106611</xdr:rowOff>
    </xdr:to>
    <xdr:cxnSp macro="">
      <xdr:nvCxnSpPr>
        <xdr:cNvPr id="49" name="直線コネクタ 48"/>
        <xdr:cNvCxnSpPr/>
      </xdr:nvCxnSpPr>
      <xdr:spPr bwMode="auto">
        <a:xfrm>
          <a:off x="5562600" y="35832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33208</xdr:rowOff>
    </xdr:from>
    <xdr:ext cx="762000" cy="259045"/>
    <xdr:sp macro="" textlink="">
      <xdr:nvSpPr>
        <xdr:cNvPr id="50" name="人口1人当たり決算額の推移最大値テキスト130"/>
        <xdr:cNvSpPr txBox="1"/>
      </xdr:nvSpPr>
      <xdr:spPr>
        <a:xfrm>
          <a:off x="5740400" y="1795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118281</xdr:rowOff>
    </xdr:from>
    <xdr:to>
      <xdr:col>30</xdr:col>
      <xdr:colOff>25400</xdr:colOff>
      <xdr:row>11</xdr:row>
      <xdr:rowOff>118281</xdr:rowOff>
    </xdr:to>
    <xdr:cxnSp macro="">
      <xdr:nvCxnSpPr>
        <xdr:cNvPr id="51" name="直線コネクタ 50"/>
        <xdr:cNvCxnSpPr/>
      </xdr:nvCxnSpPr>
      <xdr:spPr bwMode="auto">
        <a:xfrm>
          <a:off x="5562600" y="20518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25153</xdr:rowOff>
    </xdr:from>
    <xdr:to>
      <xdr:col>29</xdr:col>
      <xdr:colOff>127000</xdr:colOff>
      <xdr:row>18</xdr:row>
      <xdr:rowOff>81465</xdr:rowOff>
    </xdr:to>
    <xdr:cxnSp macro="">
      <xdr:nvCxnSpPr>
        <xdr:cNvPr id="52" name="直線コネクタ 51"/>
        <xdr:cNvCxnSpPr/>
      </xdr:nvCxnSpPr>
      <xdr:spPr bwMode="auto">
        <a:xfrm flipV="1">
          <a:off x="5003800" y="3158878"/>
          <a:ext cx="647700" cy="563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27794</xdr:rowOff>
    </xdr:from>
    <xdr:ext cx="762000" cy="259045"/>
    <xdr:sp macro="" textlink="">
      <xdr:nvSpPr>
        <xdr:cNvPr id="53" name="人口1人当たり決算額の推移平均値テキスト130"/>
        <xdr:cNvSpPr txBox="1"/>
      </xdr:nvSpPr>
      <xdr:spPr>
        <a:xfrm>
          <a:off x="5740400" y="2818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11267</xdr:rowOff>
    </xdr:from>
    <xdr:to>
      <xdr:col>29</xdr:col>
      <xdr:colOff>177800</xdr:colOff>
      <xdr:row>17</xdr:row>
      <xdr:rowOff>112867</xdr:rowOff>
    </xdr:to>
    <xdr:sp macro="" textlink="">
      <xdr:nvSpPr>
        <xdr:cNvPr id="54" name="フローチャート: 判断 53"/>
        <xdr:cNvSpPr/>
      </xdr:nvSpPr>
      <xdr:spPr bwMode="auto">
        <a:xfrm>
          <a:off x="5600700" y="29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81465</xdr:rowOff>
    </xdr:from>
    <xdr:to>
      <xdr:col>26</xdr:col>
      <xdr:colOff>50800</xdr:colOff>
      <xdr:row>18</xdr:row>
      <xdr:rowOff>93265</xdr:rowOff>
    </xdr:to>
    <xdr:cxnSp macro="">
      <xdr:nvCxnSpPr>
        <xdr:cNvPr id="55" name="直線コネクタ 54"/>
        <xdr:cNvCxnSpPr/>
      </xdr:nvCxnSpPr>
      <xdr:spPr bwMode="auto">
        <a:xfrm flipV="1">
          <a:off x="4305300" y="3215190"/>
          <a:ext cx="698500" cy="118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20073</xdr:rowOff>
    </xdr:from>
    <xdr:to>
      <xdr:col>26</xdr:col>
      <xdr:colOff>101600</xdr:colOff>
      <xdr:row>17</xdr:row>
      <xdr:rowOff>121673</xdr:rowOff>
    </xdr:to>
    <xdr:sp macro="" textlink="">
      <xdr:nvSpPr>
        <xdr:cNvPr id="56" name="フローチャート: 判断 55"/>
        <xdr:cNvSpPr/>
      </xdr:nvSpPr>
      <xdr:spPr bwMode="auto">
        <a:xfrm>
          <a:off x="4953000" y="29823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131850</xdr:rowOff>
    </xdr:from>
    <xdr:ext cx="736600" cy="259045"/>
    <xdr:sp macro="" textlink="">
      <xdr:nvSpPr>
        <xdr:cNvPr id="57" name="テキスト ボックス 56"/>
        <xdr:cNvSpPr txBox="1"/>
      </xdr:nvSpPr>
      <xdr:spPr>
        <a:xfrm>
          <a:off x="4622800" y="2751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93265</xdr:rowOff>
    </xdr:from>
    <xdr:to>
      <xdr:col>22</xdr:col>
      <xdr:colOff>114300</xdr:colOff>
      <xdr:row>18</xdr:row>
      <xdr:rowOff>115712</xdr:rowOff>
    </xdr:to>
    <xdr:cxnSp macro="">
      <xdr:nvCxnSpPr>
        <xdr:cNvPr id="58" name="直線コネクタ 57"/>
        <xdr:cNvCxnSpPr/>
      </xdr:nvCxnSpPr>
      <xdr:spPr bwMode="auto">
        <a:xfrm flipV="1">
          <a:off x="3606800" y="3226990"/>
          <a:ext cx="698500" cy="224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145422</xdr:rowOff>
    </xdr:from>
    <xdr:to>
      <xdr:col>22</xdr:col>
      <xdr:colOff>165100</xdr:colOff>
      <xdr:row>17</xdr:row>
      <xdr:rowOff>75572</xdr:rowOff>
    </xdr:to>
    <xdr:sp macro="" textlink="">
      <xdr:nvSpPr>
        <xdr:cNvPr id="59" name="フローチャート: 判断 58"/>
        <xdr:cNvSpPr/>
      </xdr:nvSpPr>
      <xdr:spPr bwMode="auto">
        <a:xfrm>
          <a:off x="4254500" y="2936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85749</xdr:rowOff>
    </xdr:from>
    <xdr:ext cx="762000" cy="259045"/>
    <xdr:sp macro="" textlink="">
      <xdr:nvSpPr>
        <xdr:cNvPr id="60" name="テキスト ボックス 59"/>
        <xdr:cNvSpPr txBox="1"/>
      </xdr:nvSpPr>
      <xdr:spPr>
        <a:xfrm>
          <a:off x="3924300" y="2705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115712</xdr:rowOff>
    </xdr:from>
    <xdr:to>
      <xdr:col>18</xdr:col>
      <xdr:colOff>177800</xdr:colOff>
      <xdr:row>18</xdr:row>
      <xdr:rowOff>145005</xdr:rowOff>
    </xdr:to>
    <xdr:cxnSp macro="">
      <xdr:nvCxnSpPr>
        <xdr:cNvPr id="61" name="直線コネクタ 60"/>
        <xdr:cNvCxnSpPr/>
      </xdr:nvCxnSpPr>
      <xdr:spPr bwMode="auto">
        <a:xfrm flipV="1">
          <a:off x="2908300" y="3249437"/>
          <a:ext cx="698500" cy="292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160706</xdr:rowOff>
    </xdr:from>
    <xdr:to>
      <xdr:col>19</xdr:col>
      <xdr:colOff>38100</xdr:colOff>
      <xdr:row>17</xdr:row>
      <xdr:rowOff>90856</xdr:rowOff>
    </xdr:to>
    <xdr:sp macro="" textlink="">
      <xdr:nvSpPr>
        <xdr:cNvPr id="62" name="フローチャート: 判断 61"/>
        <xdr:cNvSpPr/>
      </xdr:nvSpPr>
      <xdr:spPr bwMode="auto">
        <a:xfrm>
          <a:off x="3556000" y="29515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101033</xdr:rowOff>
    </xdr:from>
    <xdr:ext cx="762000" cy="259045"/>
    <xdr:sp macro="" textlink="">
      <xdr:nvSpPr>
        <xdr:cNvPr id="63" name="テキスト ボックス 62"/>
        <xdr:cNvSpPr txBox="1"/>
      </xdr:nvSpPr>
      <xdr:spPr>
        <a:xfrm>
          <a:off x="3225800" y="2720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21782</xdr:rowOff>
    </xdr:from>
    <xdr:to>
      <xdr:col>15</xdr:col>
      <xdr:colOff>101600</xdr:colOff>
      <xdr:row>17</xdr:row>
      <xdr:rowOff>123382</xdr:rowOff>
    </xdr:to>
    <xdr:sp macro="" textlink="">
      <xdr:nvSpPr>
        <xdr:cNvPr id="64" name="フローチャート: 判断 63"/>
        <xdr:cNvSpPr/>
      </xdr:nvSpPr>
      <xdr:spPr bwMode="auto">
        <a:xfrm>
          <a:off x="2857500" y="29840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133559</xdr:rowOff>
    </xdr:from>
    <xdr:ext cx="762000" cy="259045"/>
    <xdr:sp macro="" textlink="">
      <xdr:nvSpPr>
        <xdr:cNvPr id="65" name="テキスト ボックス 64"/>
        <xdr:cNvSpPr txBox="1"/>
      </xdr:nvSpPr>
      <xdr:spPr>
        <a:xfrm>
          <a:off x="2527300" y="275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145803</xdr:rowOff>
    </xdr:from>
    <xdr:to>
      <xdr:col>29</xdr:col>
      <xdr:colOff>177800</xdr:colOff>
      <xdr:row>18</xdr:row>
      <xdr:rowOff>75953</xdr:rowOff>
    </xdr:to>
    <xdr:sp macro="" textlink="">
      <xdr:nvSpPr>
        <xdr:cNvPr id="71" name="楕円 70"/>
        <xdr:cNvSpPr/>
      </xdr:nvSpPr>
      <xdr:spPr bwMode="auto">
        <a:xfrm>
          <a:off x="5600700" y="31080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117880</xdr:rowOff>
    </xdr:from>
    <xdr:ext cx="762000" cy="259045"/>
    <xdr:sp macro="" textlink="">
      <xdr:nvSpPr>
        <xdr:cNvPr id="72" name="人口1人当たり決算額の推移該当値テキスト130"/>
        <xdr:cNvSpPr txBox="1"/>
      </xdr:nvSpPr>
      <xdr:spPr>
        <a:xfrm>
          <a:off x="5740400" y="3080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30665</xdr:rowOff>
    </xdr:from>
    <xdr:to>
      <xdr:col>26</xdr:col>
      <xdr:colOff>101600</xdr:colOff>
      <xdr:row>18</xdr:row>
      <xdr:rowOff>132265</xdr:rowOff>
    </xdr:to>
    <xdr:sp macro="" textlink="">
      <xdr:nvSpPr>
        <xdr:cNvPr id="73" name="楕円 72"/>
        <xdr:cNvSpPr/>
      </xdr:nvSpPr>
      <xdr:spPr bwMode="auto">
        <a:xfrm>
          <a:off x="4953000" y="31643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117042</xdr:rowOff>
    </xdr:from>
    <xdr:ext cx="736600" cy="259045"/>
    <xdr:sp macro="" textlink="">
      <xdr:nvSpPr>
        <xdr:cNvPr id="74" name="テキスト ボックス 73"/>
        <xdr:cNvSpPr txBox="1"/>
      </xdr:nvSpPr>
      <xdr:spPr>
        <a:xfrm>
          <a:off x="4622800" y="32507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42465</xdr:rowOff>
    </xdr:from>
    <xdr:to>
      <xdr:col>22</xdr:col>
      <xdr:colOff>165100</xdr:colOff>
      <xdr:row>18</xdr:row>
      <xdr:rowOff>144065</xdr:rowOff>
    </xdr:to>
    <xdr:sp macro="" textlink="">
      <xdr:nvSpPr>
        <xdr:cNvPr id="75" name="楕円 74"/>
        <xdr:cNvSpPr/>
      </xdr:nvSpPr>
      <xdr:spPr bwMode="auto">
        <a:xfrm>
          <a:off x="4254500" y="31761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128842</xdr:rowOff>
    </xdr:from>
    <xdr:ext cx="762000" cy="259045"/>
    <xdr:sp macro="" textlink="">
      <xdr:nvSpPr>
        <xdr:cNvPr id="76" name="テキスト ボックス 75"/>
        <xdr:cNvSpPr txBox="1"/>
      </xdr:nvSpPr>
      <xdr:spPr>
        <a:xfrm>
          <a:off x="3924300" y="326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64912</xdr:rowOff>
    </xdr:from>
    <xdr:to>
      <xdr:col>19</xdr:col>
      <xdr:colOff>38100</xdr:colOff>
      <xdr:row>18</xdr:row>
      <xdr:rowOff>166512</xdr:rowOff>
    </xdr:to>
    <xdr:sp macro="" textlink="">
      <xdr:nvSpPr>
        <xdr:cNvPr id="77" name="楕円 76"/>
        <xdr:cNvSpPr/>
      </xdr:nvSpPr>
      <xdr:spPr bwMode="auto">
        <a:xfrm>
          <a:off x="3556000" y="31986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151289</xdr:rowOff>
    </xdr:from>
    <xdr:ext cx="762000" cy="259045"/>
    <xdr:sp macro="" textlink="">
      <xdr:nvSpPr>
        <xdr:cNvPr id="78" name="テキスト ボックス 77"/>
        <xdr:cNvSpPr txBox="1"/>
      </xdr:nvSpPr>
      <xdr:spPr>
        <a:xfrm>
          <a:off x="3225800" y="3285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94205</xdr:rowOff>
    </xdr:from>
    <xdr:to>
      <xdr:col>15</xdr:col>
      <xdr:colOff>101600</xdr:colOff>
      <xdr:row>19</xdr:row>
      <xdr:rowOff>24355</xdr:rowOff>
    </xdr:to>
    <xdr:sp macro="" textlink="">
      <xdr:nvSpPr>
        <xdr:cNvPr id="79" name="楕円 78"/>
        <xdr:cNvSpPr/>
      </xdr:nvSpPr>
      <xdr:spPr bwMode="auto">
        <a:xfrm>
          <a:off x="2857500" y="32279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9132</xdr:rowOff>
    </xdr:from>
    <xdr:ext cx="762000" cy="259045"/>
    <xdr:sp macro="" textlink="">
      <xdr:nvSpPr>
        <xdr:cNvPr id="80" name="テキスト ボックス 79"/>
        <xdr:cNvSpPr txBox="1"/>
      </xdr:nvSpPr>
      <xdr:spPr>
        <a:xfrm>
          <a:off x="2527300" y="3314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155941</xdr:rowOff>
    </xdr:from>
    <xdr:to>
      <xdr:col>29</xdr:col>
      <xdr:colOff>127000</xdr:colOff>
      <xdr:row>37</xdr:row>
      <xdr:rowOff>197729</xdr:rowOff>
    </xdr:to>
    <xdr:cxnSp macro="">
      <xdr:nvCxnSpPr>
        <xdr:cNvPr id="107" name="直線コネクタ 106"/>
        <xdr:cNvCxnSpPr/>
      </xdr:nvCxnSpPr>
      <xdr:spPr bwMode="auto">
        <a:xfrm flipV="1">
          <a:off x="5651500" y="6080491"/>
          <a:ext cx="0" cy="12419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169806</xdr:rowOff>
    </xdr:from>
    <xdr:ext cx="762000" cy="259045"/>
    <xdr:sp macro="" textlink="">
      <xdr:nvSpPr>
        <xdr:cNvPr id="108" name="人口1人当たり決算額の推移最小値テキスト445"/>
        <xdr:cNvSpPr txBox="1"/>
      </xdr:nvSpPr>
      <xdr:spPr>
        <a:xfrm>
          <a:off x="5740400" y="7294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197729</xdr:rowOff>
    </xdr:from>
    <xdr:to>
      <xdr:col>30</xdr:col>
      <xdr:colOff>25400</xdr:colOff>
      <xdr:row>37</xdr:row>
      <xdr:rowOff>197729</xdr:rowOff>
    </xdr:to>
    <xdr:cxnSp macro="">
      <xdr:nvCxnSpPr>
        <xdr:cNvPr id="109" name="直線コネクタ 108"/>
        <xdr:cNvCxnSpPr/>
      </xdr:nvCxnSpPr>
      <xdr:spPr bwMode="auto">
        <a:xfrm>
          <a:off x="5562600" y="73224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70868</xdr:rowOff>
    </xdr:from>
    <xdr:ext cx="762000" cy="259045"/>
    <xdr:sp macro="" textlink="">
      <xdr:nvSpPr>
        <xdr:cNvPr id="110" name="人口1人当たり決算額の推移最大値テキスト445"/>
        <xdr:cNvSpPr txBox="1"/>
      </xdr:nvSpPr>
      <xdr:spPr>
        <a:xfrm>
          <a:off x="5740400" y="5823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155941</xdr:rowOff>
    </xdr:from>
    <xdr:to>
      <xdr:col>30</xdr:col>
      <xdr:colOff>25400</xdr:colOff>
      <xdr:row>33</xdr:row>
      <xdr:rowOff>155941</xdr:rowOff>
    </xdr:to>
    <xdr:cxnSp macro="">
      <xdr:nvCxnSpPr>
        <xdr:cNvPr id="111" name="直線コネクタ 110"/>
        <xdr:cNvCxnSpPr/>
      </xdr:nvCxnSpPr>
      <xdr:spPr bwMode="auto">
        <a:xfrm>
          <a:off x="5562600" y="60804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66284</xdr:rowOff>
    </xdr:from>
    <xdr:to>
      <xdr:col>29</xdr:col>
      <xdr:colOff>127000</xdr:colOff>
      <xdr:row>37</xdr:row>
      <xdr:rowOff>85532</xdr:rowOff>
    </xdr:to>
    <xdr:cxnSp macro="">
      <xdr:nvCxnSpPr>
        <xdr:cNvPr id="112" name="直線コネクタ 111"/>
        <xdr:cNvCxnSpPr/>
      </xdr:nvCxnSpPr>
      <xdr:spPr bwMode="auto">
        <a:xfrm flipV="1">
          <a:off x="5003800" y="7190984"/>
          <a:ext cx="647700" cy="192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337969</xdr:rowOff>
    </xdr:from>
    <xdr:ext cx="762000" cy="259045"/>
    <xdr:sp macro="" textlink="">
      <xdr:nvSpPr>
        <xdr:cNvPr id="113" name="人口1人当たり決算額の推移平均値テキスト445"/>
        <xdr:cNvSpPr txBox="1"/>
      </xdr:nvSpPr>
      <xdr:spPr>
        <a:xfrm>
          <a:off x="5740400" y="66054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149992</xdr:rowOff>
    </xdr:from>
    <xdr:to>
      <xdr:col>29</xdr:col>
      <xdr:colOff>177800</xdr:colOff>
      <xdr:row>35</xdr:row>
      <xdr:rowOff>251592</xdr:rowOff>
    </xdr:to>
    <xdr:sp macro="" textlink="">
      <xdr:nvSpPr>
        <xdr:cNvPr id="114" name="フローチャート: 判断 113"/>
        <xdr:cNvSpPr/>
      </xdr:nvSpPr>
      <xdr:spPr bwMode="auto">
        <a:xfrm>
          <a:off x="5600700" y="67603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57048</xdr:rowOff>
    </xdr:from>
    <xdr:to>
      <xdr:col>26</xdr:col>
      <xdr:colOff>50800</xdr:colOff>
      <xdr:row>37</xdr:row>
      <xdr:rowOff>85532</xdr:rowOff>
    </xdr:to>
    <xdr:cxnSp macro="">
      <xdr:nvCxnSpPr>
        <xdr:cNvPr id="115" name="直線コネクタ 114"/>
        <xdr:cNvCxnSpPr/>
      </xdr:nvCxnSpPr>
      <xdr:spPr bwMode="auto">
        <a:xfrm>
          <a:off x="4305300" y="7010298"/>
          <a:ext cx="698500" cy="1999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163228</xdr:rowOff>
    </xdr:from>
    <xdr:to>
      <xdr:col>26</xdr:col>
      <xdr:colOff>101600</xdr:colOff>
      <xdr:row>35</xdr:row>
      <xdr:rowOff>264828</xdr:rowOff>
    </xdr:to>
    <xdr:sp macro="" textlink="">
      <xdr:nvSpPr>
        <xdr:cNvPr id="116" name="フローチャート: 判断 115"/>
        <xdr:cNvSpPr/>
      </xdr:nvSpPr>
      <xdr:spPr bwMode="auto">
        <a:xfrm>
          <a:off x="4953000" y="67735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275005</xdr:rowOff>
    </xdr:from>
    <xdr:ext cx="736600" cy="259045"/>
    <xdr:sp macro="" textlink="">
      <xdr:nvSpPr>
        <xdr:cNvPr id="117" name="テキスト ボックス 116"/>
        <xdr:cNvSpPr txBox="1"/>
      </xdr:nvSpPr>
      <xdr:spPr>
        <a:xfrm>
          <a:off x="4622800" y="6542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57048</xdr:rowOff>
    </xdr:from>
    <xdr:to>
      <xdr:col>22</xdr:col>
      <xdr:colOff>114300</xdr:colOff>
      <xdr:row>36</xdr:row>
      <xdr:rowOff>148831</xdr:rowOff>
    </xdr:to>
    <xdr:cxnSp macro="">
      <xdr:nvCxnSpPr>
        <xdr:cNvPr id="118" name="直線コネクタ 117"/>
        <xdr:cNvCxnSpPr/>
      </xdr:nvCxnSpPr>
      <xdr:spPr bwMode="auto">
        <a:xfrm flipV="1">
          <a:off x="3606800" y="7010298"/>
          <a:ext cx="698500" cy="917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118994</xdr:rowOff>
    </xdr:from>
    <xdr:to>
      <xdr:col>22</xdr:col>
      <xdr:colOff>165100</xdr:colOff>
      <xdr:row>35</xdr:row>
      <xdr:rowOff>220594</xdr:rowOff>
    </xdr:to>
    <xdr:sp macro="" textlink="">
      <xdr:nvSpPr>
        <xdr:cNvPr id="119" name="フローチャート: 判断 118"/>
        <xdr:cNvSpPr/>
      </xdr:nvSpPr>
      <xdr:spPr bwMode="auto">
        <a:xfrm>
          <a:off x="4254500" y="6729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230771</xdr:rowOff>
    </xdr:from>
    <xdr:ext cx="762000" cy="259045"/>
    <xdr:sp macro="" textlink="">
      <xdr:nvSpPr>
        <xdr:cNvPr id="120" name="テキスト ボックス 119"/>
        <xdr:cNvSpPr txBox="1"/>
      </xdr:nvSpPr>
      <xdr:spPr>
        <a:xfrm>
          <a:off x="3924300" y="649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94653</xdr:rowOff>
    </xdr:from>
    <xdr:to>
      <xdr:col>18</xdr:col>
      <xdr:colOff>177800</xdr:colOff>
      <xdr:row>36</xdr:row>
      <xdr:rowOff>148831</xdr:rowOff>
    </xdr:to>
    <xdr:cxnSp macro="">
      <xdr:nvCxnSpPr>
        <xdr:cNvPr id="121" name="直線コネクタ 120"/>
        <xdr:cNvCxnSpPr/>
      </xdr:nvCxnSpPr>
      <xdr:spPr bwMode="auto">
        <a:xfrm>
          <a:off x="2908300" y="7047903"/>
          <a:ext cx="698500" cy="541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69502</xdr:rowOff>
    </xdr:from>
    <xdr:to>
      <xdr:col>19</xdr:col>
      <xdr:colOff>38100</xdr:colOff>
      <xdr:row>35</xdr:row>
      <xdr:rowOff>171102</xdr:rowOff>
    </xdr:to>
    <xdr:sp macro="" textlink="">
      <xdr:nvSpPr>
        <xdr:cNvPr id="122" name="フローチャート: 判断 121"/>
        <xdr:cNvSpPr/>
      </xdr:nvSpPr>
      <xdr:spPr bwMode="auto">
        <a:xfrm>
          <a:off x="3556000" y="66798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181279</xdr:rowOff>
    </xdr:from>
    <xdr:ext cx="762000" cy="259045"/>
    <xdr:sp macro="" textlink="">
      <xdr:nvSpPr>
        <xdr:cNvPr id="123" name="テキスト ボックス 122"/>
        <xdr:cNvSpPr txBox="1"/>
      </xdr:nvSpPr>
      <xdr:spPr>
        <a:xfrm>
          <a:off x="3225800" y="6448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313372</xdr:rowOff>
    </xdr:from>
    <xdr:to>
      <xdr:col>15</xdr:col>
      <xdr:colOff>101600</xdr:colOff>
      <xdr:row>35</xdr:row>
      <xdr:rowOff>72072</xdr:rowOff>
    </xdr:to>
    <xdr:sp macro="" textlink="">
      <xdr:nvSpPr>
        <xdr:cNvPr id="124" name="フローチャート: 判断 123"/>
        <xdr:cNvSpPr/>
      </xdr:nvSpPr>
      <xdr:spPr bwMode="auto">
        <a:xfrm>
          <a:off x="2857500" y="65808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82249</xdr:rowOff>
    </xdr:from>
    <xdr:ext cx="762000" cy="259045"/>
    <xdr:sp macro="" textlink="">
      <xdr:nvSpPr>
        <xdr:cNvPr id="125" name="テキスト ボックス 124"/>
        <xdr:cNvSpPr txBox="1"/>
      </xdr:nvSpPr>
      <xdr:spPr>
        <a:xfrm>
          <a:off x="2527300" y="6349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15484</xdr:rowOff>
    </xdr:from>
    <xdr:to>
      <xdr:col>29</xdr:col>
      <xdr:colOff>177800</xdr:colOff>
      <xdr:row>37</xdr:row>
      <xdr:rowOff>117084</xdr:rowOff>
    </xdr:to>
    <xdr:sp macro="" textlink="">
      <xdr:nvSpPr>
        <xdr:cNvPr id="131" name="楕円 130"/>
        <xdr:cNvSpPr/>
      </xdr:nvSpPr>
      <xdr:spPr bwMode="auto">
        <a:xfrm>
          <a:off x="5600700" y="71401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159011</xdr:rowOff>
    </xdr:from>
    <xdr:ext cx="762000" cy="259045"/>
    <xdr:sp macro="" textlink="">
      <xdr:nvSpPr>
        <xdr:cNvPr id="132" name="人口1人当たり決算額の推移該当値テキスト445"/>
        <xdr:cNvSpPr txBox="1"/>
      </xdr:nvSpPr>
      <xdr:spPr>
        <a:xfrm>
          <a:off x="5740400" y="7112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34732</xdr:rowOff>
    </xdr:from>
    <xdr:to>
      <xdr:col>26</xdr:col>
      <xdr:colOff>101600</xdr:colOff>
      <xdr:row>37</xdr:row>
      <xdr:rowOff>136332</xdr:rowOff>
    </xdr:to>
    <xdr:sp macro="" textlink="">
      <xdr:nvSpPr>
        <xdr:cNvPr id="133" name="楕円 132"/>
        <xdr:cNvSpPr/>
      </xdr:nvSpPr>
      <xdr:spPr bwMode="auto">
        <a:xfrm>
          <a:off x="4953000" y="71594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121109</xdr:rowOff>
    </xdr:from>
    <xdr:ext cx="736600" cy="259045"/>
    <xdr:sp macro="" textlink="">
      <xdr:nvSpPr>
        <xdr:cNvPr id="134" name="テキスト ボックス 133"/>
        <xdr:cNvSpPr txBox="1"/>
      </xdr:nvSpPr>
      <xdr:spPr>
        <a:xfrm>
          <a:off x="4622800" y="7245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6248</xdr:rowOff>
    </xdr:from>
    <xdr:to>
      <xdr:col>22</xdr:col>
      <xdr:colOff>165100</xdr:colOff>
      <xdr:row>36</xdr:row>
      <xdr:rowOff>107848</xdr:rowOff>
    </xdr:to>
    <xdr:sp macro="" textlink="">
      <xdr:nvSpPr>
        <xdr:cNvPr id="135" name="楕円 134"/>
        <xdr:cNvSpPr/>
      </xdr:nvSpPr>
      <xdr:spPr bwMode="auto">
        <a:xfrm>
          <a:off x="4254500" y="69594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92625</xdr:rowOff>
    </xdr:from>
    <xdr:ext cx="762000" cy="259045"/>
    <xdr:sp macro="" textlink="">
      <xdr:nvSpPr>
        <xdr:cNvPr id="136" name="テキスト ボックス 135"/>
        <xdr:cNvSpPr txBox="1"/>
      </xdr:nvSpPr>
      <xdr:spPr>
        <a:xfrm>
          <a:off x="3924300" y="7045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98031</xdr:rowOff>
    </xdr:from>
    <xdr:to>
      <xdr:col>19</xdr:col>
      <xdr:colOff>38100</xdr:colOff>
      <xdr:row>37</xdr:row>
      <xdr:rowOff>28181</xdr:rowOff>
    </xdr:to>
    <xdr:sp macro="" textlink="">
      <xdr:nvSpPr>
        <xdr:cNvPr id="137" name="楕円 136"/>
        <xdr:cNvSpPr/>
      </xdr:nvSpPr>
      <xdr:spPr bwMode="auto">
        <a:xfrm>
          <a:off x="3556000" y="70512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12958</xdr:rowOff>
    </xdr:from>
    <xdr:ext cx="762000" cy="259045"/>
    <xdr:sp macro="" textlink="">
      <xdr:nvSpPr>
        <xdr:cNvPr id="138" name="テキスト ボックス 137"/>
        <xdr:cNvSpPr txBox="1"/>
      </xdr:nvSpPr>
      <xdr:spPr>
        <a:xfrm>
          <a:off x="3225800" y="7137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43853</xdr:rowOff>
    </xdr:from>
    <xdr:to>
      <xdr:col>15</xdr:col>
      <xdr:colOff>101600</xdr:colOff>
      <xdr:row>36</xdr:row>
      <xdr:rowOff>145453</xdr:rowOff>
    </xdr:to>
    <xdr:sp macro="" textlink="">
      <xdr:nvSpPr>
        <xdr:cNvPr id="139" name="楕円 138"/>
        <xdr:cNvSpPr/>
      </xdr:nvSpPr>
      <xdr:spPr bwMode="auto">
        <a:xfrm>
          <a:off x="2857500" y="69971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130230</xdr:rowOff>
    </xdr:from>
    <xdr:ext cx="762000" cy="259045"/>
    <xdr:sp macro="" textlink="">
      <xdr:nvSpPr>
        <xdr:cNvPr id="140" name="テキスト ボックス 139"/>
        <xdr:cNvSpPr txBox="1"/>
      </xdr:nvSpPr>
      <xdr:spPr>
        <a:xfrm>
          <a:off x="2527300" y="7083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北海道芽室町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18,734
18,690
513.76
13,871,532
13,556,173
302,470
7,189,000
8,809,377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138998</xdr:rowOff>
    </xdr:from>
    <xdr:to>
      <xdr:col>24</xdr:col>
      <xdr:colOff>62865</xdr:colOff>
      <xdr:row>39</xdr:row>
      <xdr:rowOff>164258</xdr:rowOff>
    </xdr:to>
    <xdr:cxnSp macro="">
      <xdr:nvCxnSpPr>
        <xdr:cNvPr id="58" name="直線コネクタ 57"/>
        <xdr:cNvCxnSpPr/>
      </xdr:nvCxnSpPr>
      <xdr:spPr>
        <a:xfrm flipV="1">
          <a:off x="4633595" y="5282498"/>
          <a:ext cx="1270" cy="1568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168085</xdr:rowOff>
    </xdr:from>
    <xdr:ext cx="534377" cy="259045"/>
    <xdr:sp macro="" textlink="">
      <xdr:nvSpPr>
        <xdr:cNvPr id="59" name="人件費最小値テキスト"/>
        <xdr:cNvSpPr txBox="1"/>
      </xdr:nvSpPr>
      <xdr:spPr>
        <a:xfrm>
          <a:off x="4686300" y="685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164258</xdr:rowOff>
    </xdr:from>
    <xdr:to>
      <xdr:col>24</xdr:col>
      <xdr:colOff>152400</xdr:colOff>
      <xdr:row>39</xdr:row>
      <xdr:rowOff>164258</xdr:rowOff>
    </xdr:to>
    <xdr:cxnSp macro="">
      <xdr:nvCxnSpPr>
        <xdr:cNvPr id="60" name="直線コネクタ 59"/>
        <xdr:cNvCxnSpPr/>
      </xdr:nvCxnSpPr>
      <xdr:spPr>
        <a:xfrm>
          <a:off x="4546600" y="6850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85675</xdr:rowOff>
    </xdr:from>
    <xdr:ext cx="599010" cy="259045"/>
    <xdr:sp macro="" textlink="">
      <xdr:nvSpPr>
        <xdr:cNvPr id="61" name="人件費最大値テキスト"/>
        <xdr:cNvSpPr txBox="1"/>
      </xdr:nvSpPr>
      <xdr:spPr>
        <a:xfrm>
          <a:off x="4686300" y="5057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138998</xdr:rowOff>
    </xdr:from>
    <xdr:to>
      <xdr:col>24</xdr:col>
      <xdr:colOff>152400</xdr:colOff>
      <xdr:row>30</xdr:row>
      <xdr:rowOff>138998</xdr:rowOff>
    </xdr:to>
    <xdr:cxnSp macro="">
      <xdr:nvCxnSpPr>
        <xdr:cNvPr id="62" name="直線コネクタ 61"/>
        <xdr:cNvCxnSpPr/>
      </xdr:nvCxnSpPr>
      <xdr:spPr>
        <a:xfrm>
          <a:off x="4546600" y="528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141708</xdr:rowOff>
    </xdr:from>
    <xdr:to>
      <xdr:col>24</xdr:col>
      <xdr:colOff>63500</xdr:colOff>
      <xdr:row>37</xdr:row>
      <xdr:rowOff>156078</xdr:rowOff>
    </xdr:to>
    <xdr:cxnSp macro="">
      <xdr:nvCxnSpPr>
        <xdr:cNvPr id="63" name="直線コネクタ 62"/>
        <xdr:cNvCxnSpPr/>
      </xdr:nvCxnSpPr>
      <xdr:spPr>
        <a:xfrm flipV="1">
          <a:off x="3797300" y="6485358"/>
          <a:ext cx="838200" cy="14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91481</xdr:rowOff>
    </xdr:from>
    <xdr:ext cx="534377" cy="259045"/>
    <xdr:sp macro="" textlink="">
      <xdr:nvSpPr>
        <xdr:cNvPr id="64" name="人件費平均値テキスト"/>
        <xdr:cNvSpPr txBox="1"/>
      </xdr:nvSpPr>
      <xdr:spPr>
        <a:xfrm>
          <a:off x="4686300" y="60922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68604</xdr:rowOff>
    </xdr:from>
    <xdr:to>
      <xdr:col>24</xdr:col>
      <xdr:colOff>114300</xdr:colOff>
      <xdr:row>36</xdr:row>
      <xdr:rowOff>170204</xdr:rowOff>
    </xdr:to>
    <xdr:sp macro="" textlink="">
      <xdr:nvSpPr>
        <xdr:cNvPr id="65" name="フローチャート: 判断 64"/>
        <xdr:cNvSpPr/>
      </xdr:nvSpPr>
      <xdr:spPr>
        <a:xfrm>
          <a:off x="4584700" y="6240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156078</xdr:rowOff>
    </xdr:from>
    <xdr:to>
      <xdr:col>19</xdr:col>
      <xdr:colOff>177800</xdr:colOff>
      <xdr:row>38</xdr:row>
      <xdr:rowOff>16844</xdr:rowOff>
    </xdr:to>
    <xdr:cxnSp macro="">
      <xdr:nvCxnSpPr>
        <xdr:cNvPr id="66" name="直線コネクタ 65"/>
        <xdr:cNvCxnSpPr/>
      </xdr:nvCxnSpPr>
      <xdr:spPr>
        <a:xfrm flipV="1">
          <a:off x="2908300" y="6499728"/>
          <a:ext cx="889000" cy="32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66644</xdr:rowOff>
    </xdr:from>
    <xdr:to>
      <xdr:col>20</xdr:col>
      <xdr:colOff>38100</xdr:colOff>
      <xdr:row>36</xdr:row>
      <xdr:rowOff>168244</xdr:rowOff>
    </xdr:to>
    <xdr:sp macro="" textlink="">
      <xdr:nvSpPr>
        <xdr:cNvPr id="67" name="フローチャート: 判断 66"/>
        <xdr:cNvSpPr/>
      </xdr:nvSpPr>
      <xdr:spPr>
        <a:xfrm>
          <a:off x="3746500" y="6238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13321</xdr:rowOff>
    </xdr:from>
    <xdr:ext cx="534377" cy="259045"/>
    <xdr:sp macro="" textlink="">
      <xdr:nvSpPr>
        <xdr:cNvPr id="68" name="テキスト ボックス 67"/>
        <xdr:cNvSpPr txBox="1"/>
      </xdr:nvSpPr>
      <xdr:spPr>
        <a:xfrm>
          <a:off x="3530111" y="601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16844</xdr:rowOff>
    </xdr:from>
    <xdr:to>
      <xdr:col>15</xdr:col>
      <xdr:colOff>50800</xdr:colOff>
      <xdr:row>38</xdr:row>
      <xdr:rowOff>50007</xdr:rowOff>
    </xdr:to>
    <xdr:cxnSp macro="">
      <xdr:nvCxnSpPr>
        <xdr:cNvPr id="69" name="直線コネクタ 68"/>
        <xdr:cNvCxnSpPr/>
      </xdr:nvCxnSpPr>
      <xdr:spPr>
        <a:xfrm flipV="1">
          <a:off x="2019300" y="6531944"/>
          <a:ext cx="889000" cy="33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158052</xdr:rowOff>
    </xdr:from>
    <xdr:to>
      <xdr:col>15</xdr:col>
      <xdr:colOff>101600</xdr:colOff>
      <xdr:row>36</xdr:row>
      <xdr:rowOff>88202</xdr:rowOff>
    </xdr:to>
    <xdr:sp macro="" textlink="">
      <xdr:nvSpPr>
        <xdr:cNvPr id="70" name="フローチャート: 判断 69"/>
        <xdr:cNvSpPr/>
      </xdr:nvSpPr>
      <xdr:spPr>
        <a:xfrm>
          <a:off x="2857500" y="615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104729</xdr:rowOff>
    </xdr:from>
    <xdr:ext cx="534377" cy="259045"/>
    <xdr:sp macro="" textlink="">
      <xdr:nvSpPr>
        <xdr:cNvPr id="71" name="テキスト ボックス 70"/>
        <xdr:cNvSpPr txBox="1"/>
      </xdr:nvSpPr>
      <xdr:spPr>
        <a:xfrm>
          <a:off x="2641111" y="593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1528</xdr:rowOff>
    </xdr:from>
    <xdr:to>
      <xdr:col>10</xdr:col>
      <xdr:colOff>114300</xdr:colOff>
      <xdr:row>38</xdr:row>
      <xdr:rowOff>50007</xdr:rowOff>
    </xdr:to>
    <xdr:cxnSp macro="">
      <xdr:nvCxnSpPr>
        <xdr:cNvPr id="72" name="直線コネクタ 71"/>
        <xdr:cNvCxnSpPr/>
      </xdr:nvCxnSpPr>
      <xdr:spPr>
        <a:xfrm>
          <a:off x="1130300" y="6516628"/>
          <a:ext cx="889000" cy="48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2914</xdr:rowOff>
    </xdr:from>
    <xdr:to>
      <xdr:col>10</xdr:col>
      <xdr:colOff>165100</xdr:colOff>
      <xdr:row>36</xdr:row>
      <xdr:rowOff>104514</xdr:rowOff>
    </xdr:to>
    <xdr:sp macro="" textlink="">
      <xdr:nvSpPr>
        <xdr:cNvPr id="73" name="フローチャート: 判断 72"/>
        <xdr:cNvSpPr/>
      </xdr:nvSpPr>
      <xdr:spPr>
        <a:xfrm>
          <a:off x="1968500" y="617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121041</xdr:rowOff>
    </xdr:from>
    <xdr:ext cx="534377" cy="259045"/>
    <xdr:sp macro="" textlink="">
      <xdr:nvSpPr>
        <xdr:cNvPr id="74" name="テキスト ボックス 73"/>
        <xdr:cNvSpPr txBox="1"/>
      </xdr:nvSpPr>
      <xdr:spPr>
        <a:xfrm>
          <a:off x="1752111" y="5950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28615</xdr:rowOff>
    </xdr:from>
    <xdr:to>
      <xdr:col>6</xdr:col>
      <xdr:colOff>38100</xdr:colOff>
      <xdr:row>36</xdr:row>
      <xdr:rowOff>130215</xdr:rowOff>
    </xdr:to>
    <xdr:sp macro="" textlink="">
      <xdr:nvSpPr>
        <xdr:cNvPr id="75" name="フローチャート: 判断 74"/>
        <xdr:cNvSpPr/>
      </xdr:nvSpPr>
      <xdr:spPr>
        <a:xfrm>
          <a:off x="1079500" y="620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146742</xdr:rowOff>
    </xdr:from>
    <xdr:ext cx="534377" cy="259045"/>
    <xdr:sp macro="" textlink="">
      <xdr:nvSpPr>
        <xdr:cNvPr id="76" name="テキスト ボックス 75"/>
        <xdr:cNvSpPr txBox="1"/>
      </xdr:nvSpPr>
      <xdr:spPr>
        <a:xfrm>
          <a:off x="863111" y="5976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90908</xdr:rowOff>
    </xdr:from>
    <xdr:to>
      <xdr:col>24</xdr:col>
      <xdr:colOff>114300</xdr:colOff>
      <xdr:row>38</xdr:row>
      <xdr:rowOff>21058</xdr:rowOff>
    </xdr:to>
    <xdr:sp macro="" textlink="">
      <xdr:nvSpPr>
        <xdr:cNvPr id="82" name="楕円 81"/>
        <xdr:cNvSpPr/>
      </xdr:nvSpPr>
      <xdr:spPr>
        <a:xfrm>
          <a:off x="4584700" y="643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69335</xdr:rowOff>
    </xdr:from>
    <xdr:ext cx="534377" cy="259045"/>
    <xdr:sp macro="" textlink="">
      <xdr:nvSpPr>
        <xdr:cNvPr id="83" name="人件費該当値テキスト"/>
        <xdr:cNvSpPr txBox="1"/>
      </xdr:nvSpPr>
      <xdr:spPr>
        <a:xfrm>
          <a:off x="4686300" y="6412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105278</xdr:rowOff>
    </xdr:from>
    <xdr:to>
      <xdr:col>20</xdr:col>
      <xdr:colOff>38100</xdr:colOff>
      <xdr:row>38</xdr:row>
      <xdr:rowOff>35427</xdr:rowOff>
    </xdr:to>
    <xdr:sp macro="" textlink="">
      <xdr:nvSpPr>
        <xdr:cNvPr id="84" name="楕円 83"/>
        <xdr:cNvSpPr/>
      </xdr:nvSpPr>
      <xdr:spPr>
        <a:xfrm>
          <a:off x="3746500" y="644892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26554</xdr:rowOff>
    </xdr:from>
    <xdr:ext cx="534377" cy="259045"/>
    <xdr:sp macro="" textlink="">
      <xdr:nvSpPr>
        <xdr:cNvPr id="85" name="テキスト ボックス 84"/>
        <xdr:cNvSpPr txBox="1"/>
      </xdr:nvSpPr>
      <xdr:spPr>
        <a:xfrm>
          <a:off x="3530111" y="6541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137494</xdr:rowOff>
    </xdr:from>
    <xdr:to>
      <xdr:col>15</xdr:col>
      <xdr:colOff>101600</xdr:colOff>
      <xdr:row>38</xdr:row>
      <xdr:rowOff>67644</xdr:rowOff>
    </xdr:to>
    <xdr:sp macro="" textlink="">
      <xdr:nvSpPr>
        <xdr:cNvPr id="86" name="楕円 85"/>
        <xdr:cNvSpPr/>
      </xdr:nvSpPr>
      <xdr:spPr>
        <a:xfrm>
          <a:off x="2857500" y="648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58771</xdr:rowOff>
    </xdr:from>
    <xdr:ext cx="534377" cy="259045"/>
    <xdr:sp macro="" textlink="">
      <xdr:nvSpPr>
        <xdr:cNvPr id="87" name="テキスト ボックス 86"/>
        <xdr:cNvSpPr txBox="1"/>
      </xdr:nvSpPr>
      <xdr:spPr>
        <a:xfrm>
          <a:off x="2641111" y="6573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170657</xdr:rowOff>
    </xdr:from>
    <xdr:to>
      <xdr:col>10</xdr:col>
      <xdr:colOff>165100</xdr:colOff>
      <xdr:row>38</xdr:row>
      <xdr:rowOff>100807</xdr:rowOff>
    </xdr:to>
    <xdr:sp macro="" textlink="">
      <xdr:nvSpPr>
        <xdr:cNvPr id="88" name="楕円 87"/>
        <xdr:cNvSpPr/>
      </xdr:nvSpPr>
      <xdr:spPr>
        <a:xfrm>
          <a:off x="1968500" y="6514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91934</xdr:rowOff>
    </xdr:from>
    <xdr:ext cx="534377" cy="259045"/>
    <xdr:sp macro="" textlink="">
      <xdr:nvSpPr>
        <xdr:cNvPr id="89" name="テキスト ボックス 88"/>
        <xdr:cNvSpPr txBox="1"/>
      </xdr:nvSpPr>
      <xdr:spPr>
        <a:xfrm>
          <a:off x="1752111" y="6607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122178</xdr:rowOff>
    </xdr:from>
    <xdr:to>
      <xdr:col>6</xdr:col>
      <xdr:colOff>38100</xdr:colOff>
      <xdr:row>38</xdr:row>
      <xdr:rowOff>52328</xdr:rowOff>
    </xdr:to>
    <xdr:sp macro="" textlink="">
      <xdr:nvSpPr>
        <xdr:cNvPr id="90" name="楕円 89"/>
        <xdr:cNvSpPr/>
      </xdr:nvSpPr>
      <xdr:spPr>
        <a:xfrm>
          <a:off x="1079500" y="646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43455</xdr:rowOff>
    </xdr:from>
    <xdr:ext cx="534377" cy="259045"/>
    <xdr:sp macro="" textlink="">
      <xdr:nvSpPr>
        <xdr:cNvPr id="91" name="テキスト ボックス 90"/>
        <xdr:cNvSpPr txBox="1"/>
      </xdr:nvSpPr>
      <xdr:spPr>
        <a:xfrm>
          <a:off x="863111" y="655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149362</xdr:rowOff>
    </xdr:from>
    <xdr:to>
      <xdr:col>24</xdr:col>
      <xdr:colOff>62865</xdr:colOff>
      <xdr:row>58</xdr:row>
      <xdr:rowOff>136682</xdr:rowOff>
    </xdr:to>
    <xdr:cxnSp macro="">
      <xdr:nvCxnSpPr>
        <xdr:cNvPr id="116" name="直線コネクタ 115"/>
        <xdr:cNvCxnSpPr/>
      </xdr:nvCxnSpPr>
      <xdr:spPr>
        <a:xfrm flipV="1">
          <a:off x="4633595" y="8721862"/>
          <a:ext cx="1270" cy="1358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140509</xdr:rowOff>
    </xdr:from>
    <xdr:ext cx="534377" cy="259045"/>
    <xdr:sp macro="" textlink="">
      <xdr:nvSpPr>
        <xdr:cNvPr id="117" name="物件費最小値テキスト"/>
        <xdr:cNvSpPr txBox="1"/>
      </xdr:nvSpPr>
      <xdr:spPr>
        <a:xfrm>
          <a:off x="4686300" y="1008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136682</xdr:rowOff>
    </xdr:from>
    <xdr:to>
      <xdr:col>24</xdr:col>
      <xdr:colOff>152400</xdr:colOff>
      <xdr:row>58</xdr:row>
      <xdr:rowOff>136682</xdr:rowOff>
    </xdr:to>
    <xdr:cxnSp macro="">
      <xdr:nvCxnSpPr>
        <xdr:cNvPr id="118" name="直線コネクタ 117"/>
        <xdr:cNvCxnSpPr/>
      </xdr:nvCxnSpPr>
      <xdr:spPr>
        <a:xfrm>
          <a:off x="4546600" y="10080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96039</xdr:rowOff>
    </xdr:from>
    <xdr:ext cx="599010" cy="259045"/>
    <xdr:sp macro="" textlink="">
      <xdr:nvSpPr>
        <xdr:cNvPr id="119" name="物件費最大値テキスト"/>
        <xdr:cNvSpPr txBox="1"/>
      </xdr:nvSpPr>
      <xdr:spPr>
        <a:xfrm>
          <a:off x="4686300" y="8497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149362</xdr:rowOff>
    </xdr:from>
    <xdr:to>
      <xdr:col>24</xdr:col>
      <xdr:colOff>152400</xdr:colOff>
      <xdr:row>50</xdr:row>
      <xdr:rowOff>149362</xdr:rowOff>
    </xdr:to>
    <xdr:cxnSp macro="">
      <xdr:nvCxnSpPr>
        <xdr:cNvPr id="120" name="直線コネクタ 119"/>
        <xdr:cNvCxnSpPr/>
      </xdr:nvCxnSpPr>
      <xdr:spPr>
        <a:xfrm>
          <a:off x="4546600" y="8721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24119</xdr:rowOff>
    </xdr:from>
    <xdr:to>
      <xdr:col>24</xdr:col>
      <xdr:colOff>63500</xdr:colOff>
      <xdr:row>56</xdr:row>
      <xdr:rowOff>37645</xdr:rowOff>
    </xdr:to>
    <xdr:cxnSp macro="">
      <xdr:nvCxnSpPr>
        <xdr:cNvPr id="121" name="直線コネクタ 120"/>
        <xdr:cNvCxnSpPr/>
      </xdr:nvCxnSpPr>
      <xdr:spPr>
        <a:xfrm flipV="1">
          <a:off x="3797300" y="9625319"/>
          <a:ext cx="838200" cy="13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131830</xdr:rowOff>
    </xdr:from>
    <xdr:ext cx="534377" cy="259045"/>
    <xdr:sp macro="" textlink="">
      <xdr:nvSpPr>
        <xdr:cNvPr id="122" name="物件費平均値テキスト"/>
        <xdr:cNvSpPr txBox="1"/>
      </xdr:nvSpPr>
      <xdr:spPr>
        <a:xfrm>
          <a:off x="4686300" y="97330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153403</xdr:rowOff>
    </xdr:from>
    <xdr:to>
      <xdr:col>24</xdr:col>
      <xdr:colOff>114300</xdr:colOff>
      <xdr:row>57</xdr:row>
      <xdr:rowOff>83553</xdr:rowOff>
    </xdr:to>
    <xdr:sp macro="" textlink="">
      <xdr:nvSpPr>
        <xdr:cNvPr id="123" name="フローチャート: 判断 122"/>
        <xdr:cNvSpPr/>
      </xdr:nvSpPr>
      <xdr:spPr>
        <a:xfrm>
          <a:off x="4584700" y="9754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37645</xdr:rowOff>
    </xdr:from>
    <xdr:to>
      <xdr:col>19</xdr:col>
      <xdr:colOff>177800</xdr:colOff>
      <xdr:row>56</xdr:row>
      <xdr:rowOff>146383</xdr:rowOff>
    </xdr:to>
    <xdr:cxnSp macro="">
      <xdr:nvCxnSpPr>
        <xdr:cNvPr id="124" name="直線コネクタ 123"/>
        <xdr:cNvCxnSpPr/>
      </xdr:nvCxnSpPr>
      <xdr:spPr>
        <a:xfrm flipV="1">
          <a:off x="2908300" y="9638845"/>
          <a:ext cx="889000" cy="108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1628</xdr:rowOff>
    </xdr:from>
    <xdr:to>
      <xdr:col>20</xdr:col>
      <xdr:colOff>38100</xdr:colOff>
      <xdr:row>57</xdr:row>
      <xdr:rowOff>103228</xdr:rowOff>
    </xdr:to>
    <xdr:sp macro="" textlink="">
      <xdr:nvSpPr>
        <xdr:cNvPr id="125" name="フローチャート: 判断 124"/>
        <xdr:cNvSpPr/>
      </xdr:nvSpPr>
      <xdr:spPr>
        <a:xfrm>
          <a:off x="3746500" y="977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94355</xdr:rowOff>
    </xdr:from>
    <xdr:ext cx="534377" cy="259045"/>
    <xdr:sp macro="" textlink="">
      <xdr:nvSpPr>
        <xdr:cNvPr id="126" name="テキスト ボックス 125"/>
        <xdr:cNvSpPr txBox="1"/>
      </xdr:nvSpPr>
      <xdr:spPr>
        <a:xfrm>
          <a:off x="3530111" y="986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146383</xdr:rowOff>
    </xdr:from>
    <xdr:to>
      <xdr:col>15</xdr:col>
      <xdr:colOff>50800</xdr:colOff>
      <xdr:row>57</xdr:row>
      <xdr:rowOff>21308</xdr:rowOff>
    </xdr:to>
    <xdr:cxnSp macro="">
      <xdr:nvCxnSpPr>
        <xdr:cNvPr id="127" name="直線コネクタ 126"/>
        <xdr:cNvCxnSpPr/>
      </xdr:nvCxnSpPr>
      <xdr:spPr>
        <a:xfrm flipV="1">
          <a:off x="2019300" y="9747583"/>
          <a:ext cx="889000" cy="46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54442</xdr:rowOff>
    </xdr:from>
    <xdr:to>
      <xdr:col>15</xdr:col>
      <xdr:colOff>101600</xdr:colOff>
      <xdr:row>57</xdr:row>
      <xdr:rowOff>156042</xdr:rowOff>
    </xdr:to>
    <xdr:sp macro="" textlink="">
      <xdr:nvSpPr>
        <xdr:cNvPr id="128" name="フローチャート: 判断 127"/>
        <xdr:cNvSpPr/>
      </xdr:nvSpPr>
      <xdr:spPr>
        <a:xfrm>
          <a:off x="2857500" y="9827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147169</xdr:rowOff>
    </xdr:from>
    <xdr:ext cx="534377" cy="259045"/>
    <xdr:sp macro="" textlink="">
      <xdr:nvSpPr>
        <xdr:cNvPr id="129" name="テキスト ボックス 128"/>
        <xdr:cNvSpPr txBox="1"/>
      </xdr:nvSpPr>
      <xdr:spPr>
        <a:xfrm>
          <a:off x="2641111" y="991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21308</xdr:rowOff>
    </xdr:from>
    <xdr:to>
      <xdr:col>10</xdr:col>
      <xdr:colOff>114300</xdr:colOff>
      <xdr:row>57</xdr:row>
      <xdr:rowOff>39954</xdr:rowOff>
    </xdr:to>
    <xdr:cxnSp macro="">
      <xdr:nvCxnSpPr>
        <xdr:cNvPr id="130" name="直線コネクタ 129"/>
        <xdr:cNvCxnSpPr/>
      </xdr:nvCxnSpPr>
      <xdr:spPr>
        <a:xfrm flipV="1">
          <a:off x="1130300" y="9793958"/>
          <a:ext cx="889000" cy="18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106243</xdr:rowOff>
    </xdr:from>
    <xdr:to>
      <xdr:col>10</xdr:col>
      <xdr:colOff>165100</xdr:colOff>
      <xdr:row>58</xdr:row>
      <xdr:rowOff>36393</xdr:rowOff>
    </xdr:to>
    <xdr:sp macro="" textlink="">
      <xdr:nvSpPr>
        <xdr:cNvPr id="131" name="フローチャート: 判断 130"/>
        <xdr:cNvSpPr/>
      </xdr:nvSpPr>
      <xdr:spPr>
        <a:xfrm>
          <a:off x="1968500" y="9878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27520</xdr:rowOff>
    </xdr:from>
    <xdr:ext cx="534377" cy="259045"/>
    <xdr:sp macro="" textlink="">
      <xdr:nvSpPr>
        <xdr:cNvPr id="132" name="テキスト ボックス 131"/>
        <xdr:cNvSpPr txBox="1"/>
      </xdr:nvSpPr>
      <xdr:spPr>
        <a:xfrm>
          <a:off x="1752111" y="9971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135123</xdr:rowOff>
    </xdr:from>
    <xdr:to>
      <xdr:col>6</xdr:col>
      <xdr:colOff>38100</xdr:colOff>
      <xdr:row>58</xdr:row>
      <xdr:rowOff>65273</xdr:rowOff>
    </xdr:to>
    <xdr:sp macro="" textlink="">
      <xdr:nvSpPr>
        <xdr:cNvPr id="133" name="フローチャート: 判断 132"/>
        <xdr:cNvSpPr/>
      </xdr:nvSpPr>
      <xdr:spPr>
        <a:xfrm>
          <a:off x="1079500" y="990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56400</xdr:rowOff>
    </xdr:from>
    <xdr:ext cx="534377" cy="259045"/>
    <xdr:sp macro="" textlink="">
      <xdr:nvSpPr>
        <xdr:cNvPr id="134" name="テキスト ボックス 133"/>
        <xdr:cNvSpPr txBox="1"/>
      </xdr:nvSpPr>
      <xdr:spPr>
        <a:xfrm>
          <a:off x="863111" y="1000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144769</xdr:rowOff>
    </xdr:from>
    <xdr:to>
      <xdr:col>24</xdr:col>
      <xdr:colOff>114300</xdr:colOff>
      <xdr:row>56</xdr:row>
      <xdr:rowOff>74919</xdr:rowOff>
    </xdr:to>
    <xdr:sp macro="" textlink="">
      <xdr:nvSpPr>
        <xdr:cNvPr id="140" name="楕円 139"/>
        <xdr:cNvSpPr/>
      </xdr:nvSpPr>
      <xdr:spPr>
        <a:xfrm>
          <a:off x="4584700" y="957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167646</xdr:rowOff>
    </xdr:from>
    <xdr:ext cx="599010" cy="259045"/>
    <xdr:sp macro="" textlink="">
      <xdr:nvSpPr>
        <xdr:cNvPr id="141" name="物件費該当値テキスト"/>
        <xdr:cNvSpPr txBox="1"/>
      </xdr:nvSpPr>
      <xdr:spPr>
        <a:xfrm>
          <a:off x="4686300" y="9425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158295</xdr:rowOff>
    </xdr:from>
    <xdr:to>
      <xdr:col>20</xdr:col>
      <xdr:colOff>38100</xdr:colOff>
      <xdr:row>56</xdr:row>
      <xdr:rowOff>88445</xdr:rowOff>
    </xdr:to>
    <xdr:sp macro="" textlink="">
      <xdr:nvSpPr>
        <xdr:cNvPr id="142" name="楕円 141"/>
        <xdr:cNvSpPr/>
      </xdr:nvSpPr>
      <xdr:spPr>
        <a:xfrm>
          <a:off x="3746500" y="958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104972</xdr:rowOff>
    </xdr:from>
    <xdr:ext cx="599010" cy="259045"/>
    <xdr:sp macro="" textlink="">
      <xdr:nvSpPr>
        <xdr:cNvPr id="143" name="テキスト ボックス 142"/>
        <xdr:cNvSpPr txBox="1"/>
      </xdr:nvSpPr>
      <xdr:spPr>
        <a:xfrm>
          <a:off x="3497795" y="9363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95583</xdr:rowOff>
    </xdr:from>
    <xdr:to>
      <xdr:col>15</xdr:col>
      <xdr:colOff>101600</xdr:colOff>
      <xdr:row>57</xdr:row>
      <xdr:rowOff>25733</xdr:rowOff>
    </xdr:to>
    <xdr:sp macro="" textlink="">
      <xdr:nvSpPr>
        <xdr:cNvPr id="144" name="楕円 143"/>
        <xdr:cNvSpPr/>
      </xdr:nvSpPr>
      <xdr:spPr>
        <a:xfrm>
          <a:off x="2857500" y="9696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42260</xdr:rowOff>
    </xdr:from>
    <xdr:ext cx="599010" cy="259045"/>
    <xdr:sp macro="" textlink="">
      <xdr:nvSpPr>
        <xdr:cNvPr id="145" name="テキスト ボックス 144"/>
        <xdr:cNvSpPr txBox="1"/>
      </xdr:nvSpPr>
      <xdr:spPr>
        <a:xfrm>
          <a:off x="2608795" y="9472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141958</xdr:rowOff>
    </xdr:from>
    <xdr:to>
      <xdr:col>10</xdr:col>
      <xdr:colOff>165100</xdr:colOff>
      <xdr:row>57</xdr:row>
      <xdr:rowOff>72108</xdr:rowOff>
    </xdr:to>
    <xdr:sp macro="" textlink="">
      <xdr:nvSpPr>
        <xdr:cNvPr id="146" name="楕円 145"/>
        <xdr:cNvSpPr/>
      </xdr:nvSpPr>
      <xdr:spPr>
        <a:xfrm>
          <a:off x="1968500" y="9743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88635</xdr:rowOff>
    </xdr:from>
    <xdr:ext cx="534377" cy="259045"/>
    <xdr:sp macro="" textlink="">
      <xdr:nvSpPr>
        <xdr:cNvPr id="147" name="テキスト ボックス 146"/>
        <xdr:cNvSpPr txBox="1"/>
      </xdr:nvSpPr>
      <xdr:spPr>
        <a:xfrm>
          <a:off x="1752111" y="9518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160604</xdr:rowOff>
    </xdr:from>
    <xdr:to>
      <xdr:col>6</xdr:col>
      <xdr:colOff>38100</xdr:colOff>
      <xdr:row>57</xdr:row>
      <xdr:rowOff>90754</xdr:rowOff>
    </xdr:to>
    <xdr:sp macro="" textlink="">
      <xdr:nvSpPr>
        <xdr:cNvPr id="148" name="楕円 147"/>
        <xdr:cNvSpPr/>
      </xdr:nvSpPr>
      <xdr:spPr>
        <a:xfrm>
          <a:off x="1079500" y="976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107281</xdr:rowOff>
    </xdr:from>
    <xdr:ext cx="534377" cy="259045"/>
    <xdr:sp macro="" textlink="">
      <xdr:nvSpPr>
        <xdr:cNvPr id="149" name="テキスト ボックス 148"/>
        <xdr:cNvSpPr txBox="1"/>
      </xdr:nvSpPr>
      <xdr:spPr>
        <a:xfrm>
          <a:off x="863111" y="9537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113228</xdr:rowOff>
    </xdr:from>
    <xdr:to>
      <xdr:col>24</xdr:col>
      <xdr:colOff>62865</xdr:colOff>
      <xdr:row>78</xdr:row>
      <xdr:rowOff>63348</xdr:rowOff>
    </xdr:to>
    <xdr:cxnSp macro="">
      <xdr:nvCxnSpPr>
        <xdr:cNvPr id="171" name="直線コネクタ 170"/>
        <xdr:cNvCxnSpPr/>
      </xdr:nvCxnSpPr>
      <xdr:spPr>
        <a:xfrm flipV="1">
          <a:off x="4633595" y="12114728"/>
          <a:ext cx="1270" cy="1321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67175</xdr:rowOff>
    </xdr:from>
    <xdr:ext cx="469744" cy="259045"/>
    <xdr:sp macro="" textlink="">
      <xdr:nvSpPr>
        <xdr:cNvPr id="172" name="維持補修費最小値テキスト"/>
        <xdr:cNvSpPr txBox="1"/>
      </xdr:nvSpPr>
      <xdr:spPr>
        <a:xfrm>
          <a:off x="4686300" y="13440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63348</xdr:rowOff>
    </xdr:from>
    <xdr:to>
      <xdr:col>24</xdr:col>
      <xdr:colOff>152400</xdr:colOff>
      <xdr:row>78</xdr:row>
      <xdr:rowOff>63348</xdr:rowOff>
    </xdr:to>
    <xdr:cxnSp macro="">
      <xdr:nvCxnSpPr>
        <xdr:cNvPr id="173" name="直線コネクタ 172"/>
        <xdr:cNvCxnSpPr/>
      </xdr:nvCxnSpPr>
      <xdr:spPr>
        <a:xfrm>
          <a:off x="4546600" y="13436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59905</xdr:rowOff>
    </xdr:from>
    <xdr:ext cx="534377" cy="259045"/>
    <xdr:sp macro="" textlink="">
      <xdr:nvSpPr>
        <xdr:cNvPr id="174" name="維持補修費最大値テキスト"/>
        <xdr:cNvSpPr txBox="1"/>
      </xdr:nvSpPr>
      <xdr:spPr>
        <a:xfrm>
          <a:off x="4686300" y="11889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113228</xdr:rowOff>
    </xdr:from>
    <xdr:to>
      <xdr:col>24</xdr:col>
      <xdr:colOff>152400</xdr:colOff>
      <xdr:row>70</xdr:row>
      <xdr:rowOff>113228</xdr:rowOff>
    </xdr:to>
    <xdr:cxnSp macro="">
      <xdr:nvCxnSpPr>
        <xdr:cNvPr id="175" name="直線コネクタ 174"/>
        <xdr:cNvCxnSpPr/>
      </xdr:nvCxnSpPr>
      <xdr:spPr>
        <a:xfrm>
          <a:off x="4546600" y="1211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95672</xdr:rowOff>
    </xdr:from>
    <xdr:to>
      <xdr:col>24</xdr:col>
      <xdr:colOff>63500</xdr:colOff>
      <xdr:row>72</xdr:row>
      <xdr:rowOff>87122</xdr:rowOff>
    </xdr:to>
    <xdr:cxnSp macro="">
      <xdr:nvCxnSpPr>
        <xdr:cNvPr id="176" name="直線コネクタ 175"/>
        <xdr:cNvCxnSpPr/>
      </xdr:nvCxnSpPr>
      <xdr:spPr>
        <a:xfrm flipV="1">
          <a:off x="3797300" y="12268622"/>
          <a:ext cx="838200" cy="16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148389</xdr:rowOff>
    </xdr:from>
    <xdr:ext cx="469744" cy="259045"/>
    <xdr:sp macro="" textlink="">
      <xdr:nvSpPr>
        <xdr:cNvPr id="177" name="維持補修費平均値テキスト"/>
        <xdr:cNvSpPr txBox="1"/>
      </xdr:nvSpPr>
      <xdr:spPr>
        <a:xfrm>
          <a:off x="4686300" y="130071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169962</xdr:rowOff>
    </xdr:from>
    <xdr:to>
      <xdr:col>24</xdr:col>
      <xdr:colOff>114300</xdr:colOff>
      <xdr:row>76</xdr:row>
      <xdr:rowOff>100112</xdr:rowOff>
    </xdr:to>
    <xdr:sp macro="" textlink="">
      <xdr:nvSpPr>
        <xdr:cNvPr id="178" name="フローチャート: 判断 177"/>
        <xdr:cNvSpPr/>
      </xdr:nvSpPr>
      <xdr:spPr>
        <a:xfrm>
          <a:off x="4584700" y="1302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87122</xdr:rowOff>
    </xdr:from>
    <xdr:to>
      <xdr:col>19</xdr:col>
      <xdr:colOff>177800</xdr:colOff>
      <xdr:row>72</xdr:row>
      <xdr:rowOff>152090</xdr:rowOff>
    </xdr:to>
    <xdr:cxnSp macro="">
      <xdr:nvCxnSpPr>
        <xdr:cNvPr id="179" name="直線コネクタ 178"/>
        <xdr:cNvCxnSpPr/>
      </xdr:nvCxnSpPr>
      <xdr:spPr>
        <a:xfrm flipV="1">
          <a:off x="2908300" y="12431522"/>
          <a:ext cx="889000" cy="64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569</xdr:rowOff>
    </xdr:from>
    <xdr:to>
      <xdr:col>20</xdr:col>
      <xdr:colOff>38100</xdr:colOff>
      <xdr:row>76</xdr:row>
      <xdr:rowOff>102169</xdr:rowOff>
    </xdr:to>
    <xdr:sp macro="" textlink="">
      <xdr:nvSpPr>
        <xdr:cNvPr id="180" name="フローチャート: 判断 179"/>
        <xdr:cNvSpPr/>
      </xdr:nvSpPr>
      <xdr:spPr>
        <a:xfrm>
          <a:off x="3746500" y="1303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93296</xdr:rowOff>
    </xdr:from>
    <xdr:ext cx="469744" cy="259045"/>
    <xdr:sp macro="" textlink="">
      <xdr:nvSpPr>
        <xdr:cNvPr id="181" name="テキスト ボックス 180"/>
        <xdr:cNvSpPr txBox="1"/>
      </xdr:nvSpPr>
      <xdr:spPr>
        <a:xfrm>
          <a:off x="3562428" y="1312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152090</xdr:rowOff>
    </xdr:from>
    <xdr:to>
      <xdr:col>15</xdr:col>
      <xdr:colOff>50800</xdr:colOff>
      <xdr:row>73</xdr:row>
      <xdr:rowOff>76195</xdr:rowOff>
    </xdr:to>
    <xdr:cxnSp macro="">
      <xdr:nvCxnSpPr>
        <xdr:cNvPr id="182" name="直線コネクタ 181"/>
        <xdr:cNvCxnSpPr/>
      </xdr:nvCxnSpPr>
      <xdr:spPr>
        <a:xfrm flipV="1">
          <a:off x="2019300" y="12496490"/>
          <a:ext cx="889000" cy="95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8113</xdr:rowOff>
    </xdr:from>
    <xdr:to>
      <xdr:col>15</xdr:col>
      <xdr:colOff>101600</xdr:colOff>
      <xdr:row>76</xdr:row>
      <xdr:rowOff>109713</xdr:rowOff>
    </xdr:to>
    <xdr:sp macro="" textlink="">
      <xdr:nvSpPr>
        <xdr:cNvPr id="183" name="フローチャート: 判断 182"/>
        <xdr:cNvSpPr/>
      </xdr:nvSpPr>
      <xdr:spPr>
        <a:xfrm>
          <a:off x="2857500" y="1303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100840</xdr:rowOff>
    </xdr:from>
    <xdr:ext cx="469744" cy="259045"/>
    <xdr:sp macro="" textlink="">
      <xdr:nvSpPr>
        <xdr:cNvPr id="184" name="テキスト ボックス 183"/>
        <xdr:cNvSpPr txBox="1"/>
      </xdr:nvSpPr>
      <xdr:spPr>
        <a:xfrm>
          <a:off x="2673428" y="13131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76195</xdr:rowOff>
    </xdr:from>
    <xdr:to>
      <xdr:col>10</xdr:col>
      <xdr:colOff>114300</xdr:colOff>
      <xdr:row>73</xdr:row>
      <xdr:rowOff>151495</xdr:rowOff>
    </xdr:to>
    <xdr:cxnSp macro="">
      <xdr:nvCxnSpPr>
        <xdr:cNvPr id="185" name="直線コネクタ 184"/>
        <xdr:cNvCxnSpPr/>
      </xdr:nvCxnSpPr>
      <xdr:spPr>
        <a:xfrm flipV="1">
          <a:off x="1130300" y="12592045"/>
          <a:ext cx="889000" cy="7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26355</xdr:rowOff>
    </xdr:from>
    <xdr:to>
      <xdr:col>10</xdr:col>
      <xdr:colOff>165100</xdr:colOff>
      <xdr:row>76</xdr:row>
      <xdr:rowOff>127955</xdr:rowOff>
    </xdr:to>
    <xdr:sp macro="" textlink="">
      <xdr:nvSpPr>
        <xdr:cNvPr id="186" name="フローチャート: 判断 185"/>
        <xdr:cNvSpPr/>
      </xdr:nvSpPr>
      <xdr:spPr>
        <a:xfrm>
          <a:off x="1968500" y="13056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119082</xdr:rowOff>
    </xdr:from>
    <xdr:ext cx="469744" cy="259045"/>
    <xdr:sp macro="" textlink="">
      <xdr:nvSpPr>
        <xdr:cNvPr id="187" name="テキスト ボックス 186"/>
        <xdr:cNvSpPr txBox="1"/>
      </xdr:nvSpPr>
      <xdr:spPr>
        <a:xfrm>
          <a:off x="1784428" y="13149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41900</xdr:rowOff>
    </xdr:from>
    <xdr:to>
      <xdr:col>6</xdr:col>
      <xdr:colOff>38100</xdr:colOff>
      <xdr:row>76</xdr:row>
      <xdr:rowOff>143500</xdr:rowOff>
    </xdr:to>
    <xdr:sp macro="" textlink="">
      <xdr:nvSpPr>
        <xdr:cNvPr id="188" name="フローチャート: 判断 187"/>
        <xdr:cNvSpPr/>
      </xdr:nvSpPr>
      <xdr:spPr>
        <a:xfrm>
          <a:off x="1079500" y="1307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134627</xdr:rowOff>
    </xdr:from>
    <xdr:ext cx="469744" cy="259045"/>
    <xdr:sp macro="" textlink="">
      <xdr:nvSpPr>
        <xdr:cNvPr id="189" name="テキスト ボックス 188"/>
        <xdr:cNvSpPr txBox="1"/>
      </xdr:nvSpPr>
      <xdr:spPr>
        <a:xfrm>
          <a:off x="895428" y="1316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44872</xdr:rowOff>
    </xdr:from>
    <xdr:to>
      <xdr:col>24</xdr:col>
      <xdr:colOff>114300</xdr:colOff>
      <xdr:row>71</xdr:row>
      <xdr:rowOff>146472</xdr:rowOff>
    </xdr:to>
    <xdr:sp macro="" textlink="">
      <xdr:nvSpPr>
        <xdr:cNvPr id="195" name="楕円 194"/>
        <xdr:cNvSpPr/>
      </xdr:nvSpPr>
      <xdr:spPr>
        <a:xfrm>
          <a:off x="4584700" y="1221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67749</xdr:rowOff>
    </xdr:from>
    <xdr:ext cx="534377" cy="259045"/>
    <xdr:sp macro="" textlink="">
      <xdr:nvSpPr>
        <xdr:cNvPr id="196" name="維持補修費該当値テキスト"/>
        <xdr:cNvSpPr txBox="1"/>
      </xdr:nvSpPr>
      <xdr:spPr>
        <a:xfrm>
          <a:off x="4686300" y="1206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36322</xdr:rowOff>
    </xdr:from>
    <xdr:to>
      <xdr:col>20</xdr:col>
      <xdr:colOff>38100</xdr:colOff>
      <xdr:row>72</xdr:row>
      <xdr:rowOff>137922</xdr:rowOff>
    </xdr:to>
    <xdr:sp macro="" textlink="">
      <xdr:nvSpPr>
        <xdr:cNvPr id="197" name="楕円 196"/>
        <xdr:cNvSpPr/>
      </xdr:nvSpPr>
      <xdr:spPr>
        <a:xfrm>
          <a:off x="3746500" y="12380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70</xdr:row>
      <xdr:rowOff>154449</xdr:rowOff>
    </xdr:from>
    <xdr:ext cx="534377" cy="259045"/>
    <xdr:sp macro="" textlink="">
      <xdr:nvSpPr>
        <xdr:cNvPr id="198" name="テキスト ボックス 197"/>
        <xdr:cNvSpPr txBox="1"/>
      </xdr:nvSpPr>
      <xdr:spPr>
        <a:xfrm>
          <a:off x="3530111" y="1215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101290</xdr:rowOff>
    </xdr:from>
    <xdr:to>
      <xdr:col>15</xdr:col>
      <xdr:colOff>101600</xdr:colOff>
      <xdr:row>73</xdr:row>
      <xdr:rowOff>31440</xdr:rowOff>
    </xdr:to>
    <xdr:sp macro="" textlink="">
      <xdr:nvSpPr>
        <xdr:cNvPr id="199" name="楕円 198"/>
        <xdr:cNvSpPr/>
      </xdr:nvSpPr>
      <xdr:spPr>
        <a:xfrm>
          <a:off x="2857500" y="1244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71</xdr:row>
      <xdr:rowOff>47967</xdr:rowOff>
    </xdr:from>
    <xdr:ext cx="534377" cy="259045"/>
    <xdr:sp macro="" textlink="">
      <xdr:nvSpPr>
        <xdr:cNvPr id="200" name="テキスト ボックス 199"/>
        <xdr:cNvSpPr txBox="1"/>
      </xdr:nvSpPr>
      <xdr:spPr>
        <a:xfrm>
          <a:off x="2641111" y="12220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25395</xdr:rowOff>
    </xdr:from>
    <xdr:to>
      <xdr:col>10</xdr:col>
      <xdr:colOff>165100</xdr:colOff>
      <xdr:row>73</xdr:row>
      <xdr:rowOff>126995</xdr:rowOff>
    </xdr:to>
    <xdr:sp macro="" textlink="">
      <xdr:nvSpPr>
        <xdr:cNvPr id="201" name="楕円 200"/>
        <xdr:cNvSpPr/>
      </xdr:nvSpPr>
      <xdr:spPr>
        <a:xfrm>
          <a:off x="1968500" y="1254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71</xdr:row>
      <xdr:rowOff>143522</xdr:rowOff>
    </xdr:from>
    <xdr:ext cx="534377" cy="259045"/>
    <xdr:sp macro="" textlink="">
      <xdr:nvSpPr>
        <xdr:cNvPr id="202" name="テキスト ボックス 201"/>
        <xdr:cNvSpPr txBox="1"/>
      </xdr:nvSpPr>
      <xdr:spPr>
        <a:xfrm>
          <a:off x="1752111" y="12316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100695</xdr:rowOff>
    </xdr:from>
    <xdr:to>
      <xdr:col>6</xdr:col>
      <xdr:colOff>38100</xdr:colOff>
      <xdr:row>74</xdr:row>
      <xdr:rowOff>30845</xdr:rowOff>
    </xdr:to>
    <xdr:sp macro="" textlink="">
      <xdr:nvSpPr>
        <xdr:cNvPr id="203" name="楕円 202"/>
        <xdr:cNvSpPr/>
      </xdr:nvSpPr>
      <xdr:spPr>
        <a:xfrm>
          <a:off x="1079500" y="1261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72</xdr:row>
      <xdr:rowOff>47372</xdr:rowOff>
    </xdr:from>
    <xdr:ext cx="534377" cy="259045"/>
    <xdr:sp macro="" textlink="">
      <xdr:nvSpPr>
        <xdr:cNvPr id="204" name="テキスト ボックス 203"/>
        <xdr:cNvSpPr txBox="1"/>
      </xdr:nvSpPr>
      <xdr:spPr>
        <a:xfrm>
          <a:off x="863111" y="12391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165940</xdr:rowOff>
    </xdr:from>
    <xdr:to>
      <xdr:col>24</xdr:col>
      <xdr:colOff>62865</xdr:colOff>
      <xdr:row>99</xdr:row>
      <xdr:rowOff>26967</xdr:rowOff>
    </xdr:to>
    <xdr:cxnSp macro="">
      <xdr:nvCxnSpPr>
        <xdr:cNvPr id="231" name="直線コネクタ 230"/>
        <xdr:cNvCxnSpPr/>
      </xdr:nvCxnSpPr>
      <xdr:spPr>
        <a:xfrm flipV="1">
          <a:off x="4633595" y="15596440"/>
          <a:ext cx="1270" cy="1404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30794</xdr:rowOff>
    </xdr:from>
    <xdr:ext cx="534377" cy="259045"/>
    <xdr:sp macro="" textlink="">
      <xdr:nvSpPr>
        <xdr:cNvPr id="232" name="扶助費最小値テキスト"/>
        <xdr:cNvSpPr txBox="1"/>
      </xdr:nvSpPr>
      <xdr:spPr>
        <a:xfrm>
          <a:off x="4686300" y="17004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26967</xdr:rowOff>
    </xdr:from>
    <xdr:to>
      <xdr:col>24</xdr:col>
      <xdr:colOff>152400</xdr:colOff>
      <xdr:row>99</xdr:row>
      <xdr:rowOff>26967</xdr:rowOff>
    </xdr:to>
    <xdr:cxnSp macro="">
      <xdr:nvCxnSpPr>
        <xdr:cNvPr id="233" name="直線コネクタ 232"/>
        <xdr:cNvCxnSpPr/>
      </xdr:nvCxnSpPr>
      <xdr:spPr>
        <a:xfrm>
          <a:off x="4546600" y="1700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112617</xdr:rowOff>
    </xdr:from>
    <xdr:ext cx="599010" cy="259045"/>
    <xdr:sp macro="" textlink="">
      <xdr:nvSpPr>
        <xdr:cNvPr id="234" name="扶助費最大値テキスト"/>
        <xdr:cNvSpPr txBox="1"/>
      </xdr:nvSpPr>
      <xdr:spPr>
        <a:xfrm>
          <a:off x="4686300" y="15371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165940</xdr:rowOff>
    </xdr:from>
    <xdr:to>
      <xdr:col>24</xdr:col>
      <xdr:colOff>152400</xdr:colOff>
      <xdr:row>90</xdr:row>
      <xdr:rowOff>165940</xdr:rowOff>
    </xdr:to>
    <xdr:cxnSp macro="">
      <xdr:nvCxnSpPr>
        <xdr:cNvPr id="235" name="直線コネクタ 234"/>
        <xdr:cNvCxnSpPr/>
      </xdr:nvCxnSpPr>
      <xdr:spPr>
        <a:xfrm>
          <a:off x="4546600" y="1559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71039</xdr:rowOff>
    </xdr:from>
    <xdr:to>
      <xdr:col>24</xdr:col>
      <xdr:colOff>63500</xdr:colOff>
      <xdr:row>96</xdr:row>
      <xdr:rowOff>76443</xdr:rowOff>
    </xdr:to>
    <xdr:cxnSp macro="">
      <xdr:nvCxnSpPr>
        <xdr:cNvPr id="236" name="直線コネクタ 235"/>
        <xdr:cNvCxnSpPr/>
      </xdr:nvCxnSpPr>
      <xdr:spPr>
        <a:xfrm flipV="1">
          <a:off x="3797300" y="16530239"/>
          <a:ext cx="838200" cy="5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33301</xdr:rowOff>
    </xdr:from>
    <xdr:ext cx="534377" cy="259045"/>
    <xdr:sp macro="" textlink="">
      <xdr:nvSpPr>
        <xdr:cNvPr id="237" name="扶助費平均値テキスト"/>
        <xdr:cNvSpPr txBox="1"/>
      </xdr:nvSpPr>
      <xdr:spPr>
        <a:xfrm>
          <a:off x="4686300" y="163210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10424</xdr:rowOff>
    </xdr:from>
    <xdr:to>
      <xdr:col>24</xdr:col>
      <xdr:colOff>114300</xdr:colOff>
      <xdr:row>96</xdr:row>
      <xdr:rowOff>112024</xdr:rowOff>
    </xdr:to>
    <xdr:sp macro="" textlink="">
      <xdr:nvSpPr>
        <xdr:cNvPr id="238" name="フローチャート: 判断 237"/>
        <xdr:cNvSpPr/>
      </xdr:nvSpPr>
      <xdr:spPr>
        <a:xfrm>
          <a:off x="4584700" y="1646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76443</xdr:rowOff>
    </xdr:from>
    <xdr:to>
      <xdr:col>19</xdr:col>
      <xdr:colOff>177800</xdr:colOff>
      <xdr:row>96</xdr:row>
      <xdr:rowOff>168830</xdr:rowOff>
    </xdr:to>
    <xdr:cxnSp macro="">
      <xdr:nvCxnSpPr>
        <xdr:cNvPr id="239" name="直線コネクタ 238"/>
        <xdr:cNvCxnSpPr/>
      </xdr:nvCxnSpPr>
      <xdr:spPr>
        <a:xfrm flipV="1">
          <a:off x="2908300" y="16535643"/>
          <a:ext cx="889000" cy="92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166004</xdr:rowOff>
    </xdr:from>
    <xdr:to>
      <xdr:col>20</xdr:col>
      <xdr:colOff>38100</xdr:colOff>
      <xdr:row>96</xdr:row>
      <xdr:rowOff>96154</xdr:rowOff>
    </xdr:to>
    <xdr:sp macro="" textlink="">
      <xdr:nvSpPr>
        <xdr:cNvPr id="240" name="フローチャート: 判断 239"/>
        <xdr:cNvSpPr/>
      </xdr:nvSpPr>
      <xdr:spPr>
        <a:xfrm>
          <a:off x="3746500" y="1645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112681</xdr:rowOff>
    </xdr:from>
    <xdr:ext cx="534377" cy="259045"/>
    <xdr:sp macro="" textlink="">
      <xdr:nvSpPr>
        <xdr:cNvPr id="241" name="テキスト ボックス 240"/>
        <xdr:cNvSpPr txBox="1"/>
      </xdr:nvSpPr>
      <xdr:spPr>
        <a:xfrm>
          <a:off x="3530111" y="16228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168830</xdr:rowOff>
    </xdr:from>
    <xdr:to>
      <xdr:col>15</xdr:col>
      <xdr:colOff>50800</xdr:colOff>
      <xdr:row>96</xdr:row>
      <xdr:rowOff>168847</xdr:rowOff>
    </xdr:to>
    <xdr:cxnSp macro="">
      <xdr:nvCxnSpPr>
        <xdr:cNvPr id="242" name="直線コネクタ 241"/>
        <xdr:cNvCxnSpPr/>
      </xdr:nvCxnSpPr>
      <xdr:spPr>
        <a:xfrm flipV="1">
          <a:off x="2019300" y="16628030"/>
          <a:ext cx="889000" cy="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58138</xdr:rowOff>
    </xdr:from>
    <xdr:to>
      <xdr:col>15</xdr:col>
      <xdr:colOff>101600</xdr:colOff>
      <xdr:row>96</xdr:row>
      <xdr:rowOff>159738</xdr:rowOff>
    </xdr:to>
    <xdr:sp macro="" textlink="">
      <xdr:nvSpPr>
        <xdr:cNvPr id="243" name="フローチャート: 判断 242"/>
        <xdr:cNvSpPr/>
      </xdr:nvSpPr>
      <xdr:spPr>
        <a:xfrm>
          <a:off x="2857500" y="1651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4815</xdr:rowOff>
    </xdr:from>
    <xdr:ext cx="534377" cy="259045"/>
    <xdr:sp macro="" textlink="">
      <xdr:nvSpPr>
        <xdr:cNvPr id="244" name="テキスト ボックス 243"/>
        <xdr:cNvSpPr txBox="1"/>
      </xdr:nvSpPr>
      <xdr:spPr>
        <a:xfrm>
          <a:off x="2641111" y="1629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168847</xdr:rowOff>
    </xdr:from>
    <xdr:to>
      <xdr:col>10</xdr:col>
      <xdr:colOff>114300</xdr:colOff>
      <xdr:row>97</xdr:row>
      <xdr:rowOff>114587</xdr:rowOff>
    </xdr:to>
    <xdr:cxnSp macro="">
      <xdr:nvCxnSpPr>
        <xdr:cNvPr id="245" name="直線コネクタ 244"/>
        <xdr:cNvCxnSpPr/>
      </xdr:nvCxnSpPr>
      <xdr:spPr>
        <a:xfrm flipV="1">
          <a:off x="1130300" y="16628047"/>
          <a:ext cx="889000" cy="117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71428</xdr:rowOff>
    </xdr:from>
    <xdr:to>
      <xdr:col>10</xdr:col>
      <xdr:colOff>165100</xdr:colOff>
      <xdr:row>97</xdr:row>
      <xdr:rowOff>1578</xdr:rowOff>
    </xdr:to>
    <xdr:sp macro="" textlink="">
      <xdr:nvSpPr>
        <xdr:cNvPr id="246" name="フローチャート: 判断 245"/>
        <xdr:cNvSpPr/>
      </xdr:nvSpPr>
      <xdr:spPr>
        <a:xfrm>
          <a:off x="1968500" y="1653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18105</xdr:rowOff>
    </xdr:from>
    <xdr:ext cx="534377" cy="259045"/>
    <xdr:sp macro="" textlink="">
      <xdr:nvSpPr>
        <xdr:cNvPr id="247" name="テキスト ボックス 246"/>
        <xdr:cNvSpPr txBox="1"/>
      </xdr:nvSpPr>
      <xdr:spPr>
        <a:xfrm>
          <a:off x="1752111" y="16305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9478</xdr:rowOff>
    </xdr:from>
    <xdr:to>
      <xdr:col>6</xdr:col>
      <xdr:colOff>38100</xdr:colOff>
      <xdr:row>97</xdr:row>
      <xdr:rowOff>111078</xdr:rowOff>
    </xdr:to>
    <xdr:sp macro="" textlink="">
      <xdr:nvSpPr>
        <xdr:cNvPr id="248" name="フローチャート: 判断 247"/>
        <xdr:cNvSpPr/>
      </xdr:nvSpPr>
      <xdr:spPr>
        <a:xfrm>
          <a:off x="1079500" y="1664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127605</xdr:rowOff>
    </xdr:from>
    <xdr:ext cx="534377" cy="259045"/>
    <xdr:sp macro="" textlink="">
      <xdr:nvSpPr>
        <xdr:cNvPr id="249" name="テキスト ボックス 248"/>
        <xdr:cNvSpPr txBox="1"/>
      </xdr:nvSpPr>
      <xdr:spPr>
        <a:xfrm>
          <a:off x="863111" y="16415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20239</xdr:rowOff>
    </xdr:from>
    <xdr:to>
      <xdr:col>24</xdr:col>
      <xdr:colOff>114300</xdr:colOff>
      <xdr:row>96</xdr:row>
      <xdr:rowOff>121839</xdr:rowOff>
    </xdr:to>
    <xdr:sp macro="" textlink="">
      <xdr:nvSpPr>
        <xdr:cNvPr id="255" name="楕円 254"/>
        <xdr:cNvSpPr/>
      </xdr:nvSpPr>
      <xdr:spPr>
        <a:xfrm>
          <a:off x="4584700" y="16479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170116</xdr:rowOff>
    </xdr:from>
    <xdr:ext cx="534377" cy="259045"/>
    <xdr:sp macro="" textlink="">
      <xdr:nvSpPr>
        <xdr:cNvPr id="256" name="扶助費該当値テキスト"/>
        <xdr:cNvSpPr txBox="1"/>
      </xdr:nvSpPr>
      <xdr:spPr>
        <a:xfrm>
          <a:off x="4686300" y="16457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25643</xdr:rowOff>
    </xdr:from>
    <xdr:to>
      <xdr:col>20</xdr:col>
      <xdr:colOff>38100</xdr:colOff>
      <xdr:row>96</xdr:row>
      <xdr:rowOff>127243</xdr:rowOff>
    </xdr:to>
    <xdr:sp macro="" textlink="">
      <xdr:nvSpPr>
        <xdr:cNvPr id="257" name="楕円 256"/>
        <xdr:cNvSpPr/>
      </xdr:nvSpPr>
      <xdr:spPr>
        <a:xfrm>
          <a:off x="3746500" y="1648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118370</xdr:rowOff>
    </xdr:from>
    <xdr:ext cx="534377" cy="259045"/>
    <xdr:sp macro="" textlink="">
      <xdr:nvSpPr>
        <xdr:cNvPr id="258" name="テキスト ボックス 257"/>
        <xdr:cNvSpPr txBox="1"/>
      </xdr:nvSpPr>
      <xdr:spPr>
        <a:xfrm>
          <a:off x="3530111" y="16577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118030</xdr:rowOff>
    </xdr:from>
    <xdr:to>
      <xdr:col>15</xdr:col>
      <xdr:colOff>101600</xdr:colOff>
      <xdr:row>97</xdr:row>
      <xdr:rowOff>48180</xdr:rowOff>
    </xdr:to>
    <xdr:sp macro="" textlink="">
      <xdr:nvSpPr>
        <xdr:cNvPr id="259" name="楕円 258"/>
        <xdr:cNvSpPr/>
      </xdr:nvSpPr>
      <xdr:spPr>
        <a:xfrm>
          <a:off x="2857500" y="1657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39307</xdr:rowOff>
    </xdr:from>
    <xdr:ext cx="534377" cy="259045"/>
    <xdr:sp macro="" textlink="">
      <xdr:nvSpPr>
        <xdr:cNvPr id="260" name="テキスト ボックス 259"/>
        <xdr:cNvSpPr txBox="1"/>
      </xdr:nvSpPr>
      <xdr:spPr>
        <a:xfrm>
          <a:off x="2641111" y="1666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118047</xdr:rowOff>
    </xdr:from>
    <xdr:to>
      <xdr:col>10</xdr:col>
      <xdr:colOff>165100</xdr:colOff>
      <xdr:row>97</xdr:row>
      <xdr:rowOff>48197</xdr:rowOff>
    </xdr:to>
    <xdr:sp macro="" textlink="">
      <xdr:nvSpPr>
        <xdr:cNvPr id="261" name="楕円 260"/>
        <xdr:cNvSpPr/>
      </xdr:nvSpPr>
      <xdr:spPr>
        <a:xfrm>
          <a:off x="1968500" y="16577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39324</xdr:rowOff>
    </xdr:from>
    <xdr:ext cx="534377" cy="259045"/>
    <xdr:sp macro="" textlink="">
      <xdr:nvSpPr>
        <xdr:cNvPr id="262" name="テキスト ボックス 261"/>
        <xdr:cNvSpPr txBox="1"/>
      </xdr:nvSpPr>
      <xdr:spPr>
        <a:xfrm>
          <a:off x="1752111" y="16669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63787</xdr:rowOff>
    </xdr:from>
    <xdr:to>
      <xdr:col>6</xdr:col>
      <xdr:colOff>38100</xdr:colOff>
      <xdr:row>97</xdr:row>
      <xdr:rowOff>165387</xdr:rowOff>
    </xdr:to>
    <xdr:sp macro="" textlink="">
      <xdr:nvSpPr>
        <xdr:cNvPr id="263" name="楕円 262"/>
        <xdr:cNvSpPr/>
      </xdr:nvSpPr>
      <xdr:spPr>
        <a:xfrm>
          <a:off x="1079500" y="166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156514</xdr:rowOff>
    </xdr:from>
    <xdr:ext cx="534377" cy="259045"/>
    <xdr:sp macro="" textlink="">
      <xdr:nvSpPr>
        <xdr:cNvPr id="264" name="テキスト ボックス 263"/>
        <xdr:cNvSpPr txBox="1"/>
      </xdr:nvSpPr>
      <xdr:spPr>
        <a:xfrm>
          <a:off x="863111" y="16787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8" name="テキスト ボックス 277"/>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0" name="テキスト ボックス 279"/>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2" name="テキスト ボックス 281"/>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139983</xdr:rowOff>
    </xdr:from>
    <xdr:to>
      <xdr:col>54</xdr:col>
      <xdr:colOff>189865</xdr:colOff>
      <xdr:row>37</xdr:row>
      <xdr:rowOff>138987</xdr:rowOff>
    </xdr:to>
    <xdr:cxnSp macro="">
      <xdr:nvCxnSpPr>
        <xdr:cNvPr id="286" name="直線コネクタ 285"/>
        <xdr:cNvCxnSpPr/>
      </xdr:nvCxnSpPr>
      <xdr:spPr>
        <a:xfrm flipV="1">
          <a:off x="10475595" y="5454933"/>
          <a:ext cx="1270" cy="1027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142814</xdr:rowOff>
    </xdr:from>
    <xdr:ext cx="534377" cy="259045"/>
    <xdr:sp macro="" textlink="">
      <xdr:nvSpPr>
        <xdr:cNvPr id="287" name="補助費等最小値テキスト"/>
        <xdr:cNvSpPr txBox="1"/>
      </xdr:nvSpPr>
      <xdr:spPr>
        <a:xfrm>
          <a:off x="10528300" y="6486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138987</xdr:rowOff>
    </xdr:from>
    <xdr:to>
      <xdr:col>55</xdr:col>
      <xdr:colOff>88900</xdr:colOff>
      <xdr:row>37</xdr:row>
      <xdr:rowOff>138987</xdr:rowOff>
    </xdr:to>
    <xdr:cxnSp macro="">
      <xdr:nvCxnSpPr>
        <xdr:cNvPr id="288" name="直線コネクタ 287"/>
        <xdr:cNvCxnSpPr/>
      </xdr:nvCxnSpPr>
      <xdr:spPr>
        <a:xfrm>
          <a:off x="10388600" y="6482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86660</xdr:rowOff>
    </xdr:from>
    <xdr:ext cx="599010" cy="259045"/>
    <xdr:sp macro="" textlink="">
      <xdr:nvSpPr>
        <xdr:cNvPr id="289" name="補助費等最大値テキスト"/>
        <xdr:cNvSpPr txBox="1"/>
      </xdr:nvSpPr>
      <xdr:spPr>
        <a:xfrm>
          <a:off x="10528300" y="5230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139983</xdr:rowOff>
    </xdr:from>
    <xdr:to>
      <xdr:col>55</xdr:col>
      <xdr:colOff>88900</xdr:colOff>
      <xdr:row>31</xdr:row>
      <xdr:rowOff>139983</xdr:rowOff>
    </xdr:to>
    <xdr:cxnSp macro="">
      <xdr:nvCxnSpPr>
        <xdr:cNvPr id="290" name="直線コネクタ 289"/>
        <xdr:cNvCxnSpPr/>
      </xdr:nvCxnSpPr>
      <xdr:spPr>
        <a:xfrm>
          <a:off x="10388600" y="5454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39427</xdr:rowOff>
    </xdr:from>
    <xdr:to>
      <xdr:col>55</xdr:col>
      <xdr:colOff>0</xdr:colOff>
      <xdr:row>35</xdr:row>
      <xdr:rowOff>76030</xdr:rowOff>
    </xdr:to>
    <xdr:cxnSp macro="">
      <xdr:nvCxnSpPr>
        <xdr:cNvPr id="291" name="直線コネクタ 290"/>
        <xdr:cNvCxnSpPr/>
      </xdr:nvCxnSpPr>
      <xdr:spPr>
        <a:xfrm>
          <a:off x="9639300" y="6040177"/>
          <a:ext cx="838200" cy="36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133246</xdr:rowOff>
    </xdr:from>
    <xdr:ext cx="534377" cy="259045"/>
    <xdr:sp macro="" textlink="">
      <xdr:nvSpPr>
        <xdr:cNvPr id="292" name="補助費等平均値テキスト"/>
        <xdr:cNvSpPr txBox="1"/>
      </xdr:nvSpPr>
      <xdr:spPr>
        <a:xfrm>
          <a:off x="10528300" y="61339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154819</xdr:rowOff>
    </xdr:from>
    <xdr:to>
      <xdr:col>55</xdr:col>
      <xdr:colOff>50800</xdr:colOff>
      <xdr:row>36</xdr:row>
      <xdr:rowOff>84969</xdr:rowOff>
    </xdr:to>
    <xdr:sp macro="" textlink="">
      <xdr:nvSpPr>
        <xdr:cNvPr id="293" name="フローチャート: 判断 292"/>
        <xdr:cNvSpPr/>
      </xdr:nvSpPr>
      <xdr:spPr>
        <a:xfrm>
          <a:off x="10426700" y="6155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39427</xdr:rowOff>
    </xdr:from>
    <xdr:to>
      <xdr:col>50</xdr:col>
      <xdr:colOff>114300</xdr:colOff>
      <xdr:row>35</xdr:row>
      <xdr:rowOff>67723</xdr:rowOff>
    </xdr:to>
    <xdr:cxnSp macro="">
      <xdr:nvCxnSpPr>
        <xdr:cNvPr id="294" name="直線コネクタ 293"/>
        <xdr:cNvCxnSpPr/>
      </xdr:nvCxnSpPr>
      <xdr:spPr>
        <a:xfrm flipV="1">
          <a:off x="8750300" y="6040177"/>
          <a:ext cx="889000" cy="28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169152</xdr:rowOff>
    </xdr:from>
    <xdr:to>
      <xdr:col>50</xdr:col>
      <xdr:colOff>165100</xdr:colOff>
      <xdr:row>36</xdr:row>
      <xdr:rowOff>99302</xdr:rowOff>
    </xdr:to>
    <xdr:sp macro="" textlink="">
      <xdr:nvSpPr>
        <xdr:cNvPr id="295" name="フローチャート: 判断 294"/>
        <xdr:cNvSpPr/>
      </xdr:nvSpPr>
      <xdr:spPr>
        <a:xfrm>
          <a:off x="9588500" y="616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90429</xdr:rowOff>
    </xdr:from>
    <xdr:ext cx="534377" cy="259045"/>
    <xdr:sp macro="" textlink="">
      <xdr:nvSpPr>
        <xdr:cNvPr id="296" name="テキスト ボックス 295"/>
        <xdr:cNvSpPr txBox="1"/>
      </xdr:nvSpPr>
      <xdr:spPr>
        <a:xfrm>
          <a:off x="9372111" y="6262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67723</xdr:rowOff>
    </xdr:from>
    <xdr:to>
      <xdr:col>45</xdr:col>
      <xdr:colOff>177800</xdr:colOff>
      <xdr:row>36</xdr:row>
      <xdr:rowOff>42824</xdr:rowOff>
    </xdr:to>
    <xdr:cxnSp macro="">
      <xdr:nvCxnSpPr>
        <xdr:cNvPr id="297" name="直線コネクタ 296"/>
        <xdr:cNvCxnSpPr/>
      </xdr:nvCxnSpPr>
      <xdr:spPr>
        <a:xfrm flipV="1">
          <a:off x="7861300" y="6068473"/>
          <a:ext cx="889000" cy="146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24682</xdr:rowOff>
    </xdr:from>
    <xdr:to>
      <xdr:col>46</xdr:col>
      <xdr:colOff>38100</xdr:colOff>
      <xdr:row>36</xdr:row>
      <xdr:rowOff>126282</xdr:rowOff>
    </xdr:to>
    <xdr:sp macro="" textlink="">
      <xdr:nvSpPr>
        <xdr:cNvPr id="298" name="フローチャート: 判断 297"/>
        <xdr:cNvSpPr/>
      </xdr:nvSpPr>
      <xdr:spPr>
        <a:xfrm>
          <a:off x="8699500" y="619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117409</xdr:rowOff>
    </xdr:from>
    <xdr:ext cx="534377" cy="259045"/>
    <xdr:sp macro="" textlink="">
      <xdr:nvSpPr>
        <xdr:cNvPr id="299" name="テキスト ボックス 298"/>
        <xdr:cNvSpPr txBox="1"/>
      </xdr:nvSpPr>
      <xdr:spPr>
        <a:xfrm>
          <a:off x="8483111" y="628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42824</xdr:rowOff>
    </xdr:from>
    <xdr:to>
      <xdr:col>41</xdr:col>
      <xdr:colOff>50800</xdr:colOff>
      <xdr:row>36</xdr:row>
      <xdr:rowOff>71220</xdr:rowOff>
    </xdr:to>
    <xdr:cxnSp macro="">
      <xdr:nvCxnSpPr>
        <xdr:cNvPr id="300" name="直線コネクタ 299"/>
        <xdr:cNvCxnSpPr/>
      </xdr:nvCxnSpPr>
      <xdr:spPr>
        <a:xfrm flipV="1">
          <a:off x="6972300" y="6215024"/>
          <a:ext cx="889000" cy="28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65761</xdr:rowOff>
    </xdr:from>
    <xdr:to>
      <xdr:col>41</xdr:col>
      <xdr:colOff>101600</xdr:colOff>
      <xdr:row>36</xdr:row>
      <xdr:rowOff>167361</xdr:rowOff>
    </xdr:to>
    <xdr:sp macro="" textlink="">
      <xdr:nvSpPr>
        <xdr:cNvPr id="301" name="フローチャート: 判断 300"/>
        <xdr:cNvSpPr/>
      </xdr:nvSpPr>
      <xdr:spPr>
        <a:xfrm>
          <a:off x="7810500" y="623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158488</xdr:rowOff>
    </xdr:from>
    <xdr:ext cx="534377" cy="259045"/>
    <xdr:sp macro="" textlink="">
      <xdr:nvSpPr>
        <xdr:cNvPr id="302" name="テキスト ボックス 301"/>
        <xdr:cNvSpPr txBox="1"/>
      </xdr:nvSpPr>
      <xdr:spPr>
        <a:xfrm>
          <a:off x="7594111" y="6330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75591</xdr:rowOff>
    </xdr:from>
    <xdr:to>
      <xdr:col>36</xdr:col>
      <xdr:colOff>165100</xdr:colOff>
      <xdr:row>37</xdr:row>
      <xdr:rowOff>5741</xdr:rowOff>
    </xdr:to>
    <xdr:sp macro="" textlink="">
      <xdr:nvSpPr>
        <xdr:cNvPr id="303" name="フローチャート: 判断 302"/>
        <xdr:cNvSpPr/>
      </xdr:nvSpPr>
      <xdr:spPr>
        <a:xfrm>
          <a:off x="6921500" y="62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168318</xdr:rowOff>
    </xdr:from>
    <xdr:ext cx="534377" cy="259045"/>
    <xdr:sp macro="" textlink="">
      <xdr:nvSpPr>
        <xdr:cNvPr id="304" name="テキスト ボックス 303"/>
        <xdr:cNvSpPr txBox="1"/>
      </xdr:nvSpPr>
      <xdr:spPr>
        <a:xfrm>
          <a:off x="6705111" y="6340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25230</xdr:rowOff>
    </xdr:from>
    <xdr:to>
      <xdr:col>55</xdr:col>
      <xdr:colOff>50800</xdr:colOff>
      <xdr:row>35</xdr:row>
      <xdr:rowOff>126830</xdr:rowOff>
    </xdr:to>
    <xdr:sp macro="" textlink="">
      <xdr:nvSpPr>
        <xdr:cNvPr id="310" name="楕円 309"/>
        <xdr:cNvSpPr/>
      </xdr:nvSpPr>
      <xdr:spPr>
        <a:xfrm>
          <a:off x="10426700" y="602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48107</xdr:rowOff>
    </xdr:from>
    <xdr:ext cx="599010" cy="259045"/>
    <xdr:sp macro="" textlink="">
      <xdr:nvSpPr>
        <xdr:cNvPr id="311" name="補助費等該当値テキスト"/>
        <xdr:cNvSpPr txBox="1"/>
      </xdr:nvSpPr>
      <xdr:spPr>
        <a:xfrm>
          <a:off x="10528300" y="5877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160077</xdr:rowOff>
    </xdr:from>
    <xdr:to>
      <xdr:col>50</xdr:col>
      <xdr:colOff>165100</xdr:colOff>
      <xdr:row>35</xdr:row>
      <xdr:rowOff>90227</xdr:rowOff>
    </xdr:to>
    <xdr:sp macro="" textlink="">
      <xdr:nvSpPr>
        <xdr:cNvPr id="312" name="楕円 311"/>
        <xdr:cNvSpPr/>
      </xdr:nvSpPr>
      <xdr:spPr>
        <a:xfrm>
          <a:off x="9588500" y="5989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106754</xdr:rowOff>
    </xdr:from>
    <xdr:ext cx="599010" cy="259045"/>
    <xdr:sp macro="" textlink="">
      <xdr:nvSpPr>
        <xdr:cNvPr id="313" name="テキスト ボックス 312"/>
        <xdr:cNvSpPr txBox="1"/>
      </xdr:nvSpPr>
      <xdr:spPr>
        <a:xfrm>
          <a:off x="9339795" y="5764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16923</xdr:rowOff>
    </xdr:from>
    <xdr:to>
      <xdr:col>46</xdr:col>
      <xdr:colOff>38100</xdr:colOff>
      <xdr:row>35</xdr:row>
      <xdr:rowOff>118523</xdr:rowOff>
    </xdr:to>
    <xdr:sp macro="" textlink="">
      <xdr:nvSpPr>
        <xdr:cNvPr id="314" name="楕円 313"/>
        <xdr:cNvSpPr/>
      </xdr:nvSpPr>
      <xdr:spPr>
        <a:xfrm>
          <a:off x="8699500" y="601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135050</xdr:rowOff>
    </xdr:from>
    <xdr:ext cx="599010" cy="259045"/>
    <xdr:sp macro="" textlink="">
      <xdr:nvSpPr>
        <xdr:cNvPr id="315" name="テキスト ボックス 314"/>
        <xdr:cNvSpPr txBox="1"/>
      </xdr:nvSpPr>
      <xdr:spPr>
        <a:xfrm>
          <a:off x="8450795" y="5792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163474</xdr:rowOff>
    </xdr:from>
    <xdr:to>
      <xdr:col>41</xdr:col>
      <xdr:colOff>101600</xdr:colOff>
      <xdr:row>36</xdr:row>
      <xdr:rowOff>93624</xdr:rowOff>
    </xdr:to>
    <xdr:sp macro="" textlink="">
      <xdr:nvSpPr>
        <xdr:cNvPr id="316" name="楕円 315"/>
        <xdr:cNvSpPr/>
      </xdr:nvSpPr>
      <xdr:spPr>
        <a:xfrm>
          <a:off x="7810500" y="6164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110151</xdr:rowOff>
    </xdr:from>
    <xdr:ext cx="534377" cy="259045"/>
    <xdr:sp macro="" textlink="">
      <xdr:nvSpPr>
        <xdr:cNvPr id="317" name="テキスト ボックス 316"/>
        <xdr:cNvSpPr txBox="1"/>
      </xdr:nvSpPr>
      <xdr:spPr>
        <a:xfrm>
          <a:off x="7594111" y="593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20420</xdr:rowOff>
    </xdr:from>
    <xdr:to>
      <xdr:col>36</xdr:col>
      <xdr:colOff>165100</xdr:colOff>
      <xdr:row>36</xdr:row>
      <xdr:rowOff>122020</xdr:rowOff>
    </xdr:to>
    <xdr:sp macro="" textlink="">
      <xdr:nvSpPr>
        <xdr:cNvPr id="318" name="楕円 317"/>
        <xdr:cNvSpPr/>
      </xdr:nvSpPr>
      <xdr:spPr>
        <a:xfrm>
          <a:off x="6921500" y="619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138547</xdr:rowOff>
    </xdr:from>
    <xdr:ext cx="534377" cy="259045"/>
    <xdr:sp macro="" textlink="">
      <xdr:nvSpPr>
        <xdr:cNvPr id="319" name="テキスト ボックス 318"/>
        <xdr:cNvSpPr txBox="1"/>
      </xdr:nvSpPr>
      <xdr:spPr>
        <a:xfrm>
          <a:off x="6705111" y="5967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3" name="テキスト ボックス 332"/>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5" name="テキスト ボックス 334"/>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7" name="テキスト ボックス 336"/>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91822</xdr:rowOff>
    </xdr:from>
    <xdr:to>
      <xdr:col>54</xdr:col>
      <xdr:colOff>189865</xdr:colOff>
      <xdr:row>58</xdr:row>
      <xdr:rowOff>130794</xdr:rowOff>
    </xdr:to>
    <xdr:cxnSp macro="">
      <xdr:nvCxnSpPr>
        <xdr:cNvPr id="345" name="直線コネクタ 344"/>
        <xdr:cNvCxnSpPr/>
      </xdr:nvCxnSpPr>
      <xdr:spPr>
        <a:xfrm flipV="1">
          <a:off x="10475595" y="8664322"/>
          <a:ext cx="1270" cy="1410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134621</xdr:rowOff>
    </xdr:from>
    <xdr:ext cx="534377" cy="259045"/>
    <xdr:sp macro="" textlink="">
      <xdr:nvSpPr>
        <xdr:cNvPr id="346" name="普通建設事業費最小値テキスト"/>
        <xdr:cNvSpPr txBox="1"/>
      </xdr:nvSpPr>
      <xdr:spPr>
        <a:xfrm>
          <a:off x="10528300" y="10078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130794</xdr:rowOff>
    </xdr:from>
    <xdr:to>
      <xdr:col>55</xdr:col>
      <xdr:colOff>88900</xdr:colOff>
      <xdr:row>58</xdr:row>
      <xdr:rowOff>130794</xdr:rowOff>
    </xdr:to>
    <xdr:cxnSp macro="">
      <xdr:nvCxnSpPr>
        <xdr:cNvPr id="347" name="直線コネクタ 346"/>
        <xdr:cNvCxnSpPr/>
      </xdr:nvCxnSpPr>
      <xdr:spPr>
        <a:xfrm>
          <a:off x="10388600" y="10074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38499</xdr:rowOff>
    </xdr:from>
    <xdr:ext cx="599010" cy="259045"/>
    <xdr:sp macro="" textlink="">
      <xdr:nvSpPr>
        <xdr:cNvPr id="348" name="普通建設事業費最大値テキスト"/>
        <xdr:cNvSpPr txBox="1"/>
      </xdr:nvSpPr>
      <xdr:spPr>
        <a:xfrm>
          <a:off x="10528300" y="8439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91822</xdr:rowOff>
    </xdr:from>
    <xdr:to>
      <xdr:col>55</xdr:col>
      <xdr:colOff>88900</xdr:colOff>
      <xdr:row>50</xdr:row>
      <xdr:rowOff>91822</xdr:rowOff>
    </xdr:to>
    <xdr:cxnSp macro="">
      <xdr:nvCxnSpPr>
        <xdr:cNvPr id="349" name="直線コネクタ 348"/>
        <xdr:cNvCxnSpPr/>
      </xdr:nvCxnSpPr>
      <xdr:spPr>
        <a:xfrm>
          <a:off x="10388600" y="8664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117588</xdr:rowOff>
    </xdr:from>
    <xdr:to>
      <xdr:col>55</xdr:col>
      <xdr:colOff>0</xdr:colOff>
      <xdr:row>57</xdr:row>
      <xdr:rowOff>159065</xdr:rowOff>
    </xdr:to>
    <xdr:cxnSp macro="">
      <xdr:nvCxnSpPr>
        <xdr:cNvPr id="350" name="直線コネクタ 349"/>
        <xdr:cNvCxnSpPr/>
      </xdr:nvCxnSpPr>
      <xdr:spPr>
        <a:xfrm flipV="1">
          <a:off x="9639300" y="9890238"/>
          <a:ext cx="838200" cy="41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67673</xdr:rowOff>
    </xdr:from>
    <xdr:ext cx="599010" cy="259045"/>
    <xdr:sp macro="" textlink="">
      <xdr:nvSpPr>
        <xdr:cNvPr id="351" name="普通建設事業費平均値テキスト"/>
        <xdr:cNvSpPr txBox="1"/>
      </xdr:nvSpPr>
      <xdr:spPr>
        <a:xfrm>
          <a:off x="10528300" y="96688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44796</xdr:rowOff>
    </xdr:from>
    <xdr:to>
      <xdr:col>55</xdr:col>
      <xdr:colOff>50800</xdr:colOff>
      <xdr:row>57</xdr:row>
      <xdr:rowOff>146396</xdr:rowOff>
    </xdr:to>
    <xdr:sp macro="" textlink="">
      <xdr:nvSpPr>
        <xdr:cNvPr id="352" name="フローチャート: 判断 351"/>
        <xdr:cNvSpPr/>
      </xdr:nvSpPr>
      <xdr:spPr>
        <a:xfrm>
          <a:off x="10426700" y="9817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14649</xdr:rowOff>
    </xdr:from>
    <xdr:to>
      <xdr:col>50</xdr:col>
      <xdr:colOff>114300</xdr:colOff>
      <xdr:row>57</xdr:row>
      <xdr:rowOff>159065</xdr:rowOff>
    </xdr:to>
    <xdr:cxnSp macro="">
      <xdr:nvCxnSpPr>
        <xdr:cNvPr id="353" name="直線コネクタ 352"/>
        <xdr:cNvCxnSpPr/>
      </xdr:nvCxnSpPr>
      <xdr:spPr>
        <a:xfrm>
          <a:off x="8750300" y="9615849"/>
          <a:ext cx="889000" cy="315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74002</xdr:rowOff>
    </xdr:from>
    <xdr:to>
      <xdr:col>50</xdr:col>
      <xdr:colOff>165100</xdr:colOff>
      <xdr:row>58</xdr:row>
      <xdr:rowOff>4152</xdr:rowOff>
    </xdr:to>
    <xdr:sp macro="" textlink="">
      <xdr:nvSpPr>
        <xdr:cNvPr id="354" name="フローチャート: 判断 353"/>
        <xdr:cNvSpPr/>
      </xdr:nvSpPr>
      <xdr:spPr>
        <a:xfrm>
          <a:off x="9588500" y="984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20679</xdr:rowOff>
    </xdr:from>
    <xdr:ext cx="534377" cy="259045"/>
    <xdr:sp macro="" textlink="">
      <xdr:nvSpPr>
        <xdr:cNvPr id="355" name="テキスト ボックス 354"/>
        <xdr:cNvSpPr txBox="1"/>
      </xdr:nvSpPr>
      <xdr:spPr>
        <a:xfrm>
          <a:off x="9372111" y="962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14649</xdr:rowOff>
    </xdr:from>
    <xdr:to>
      <xdr:col>45</xdr:col>
      <xdr:colOff>177800</xdr:colOff>
      <xdr:row>57</xdr:row>
      <xdr:rowOff>125396</xdr:rowOff>
    </xdr:to>
    <xdr:cxnSp macro="">
      <xdr:nvCxnSpPr>
        <xdr:cNvPr id="356" name="直線コネクタ 355"/>
        <xdr:cNvCxnSpPr/>
      </xdr:nvCxnSpPr>
      <xdr:spPr>
        <a:xfrm flipV="1">
          <a:off x="7861300" y="9615849"/>
          <a:ext cx="889000" cy="282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75396</xdr:rowOff>
    </xdr:from>
    <xdr:to>
      <xdr:col>46</xdr:col>
      <xdr:colOff>38100</xdr:colOff>
      <xdr:row>58</xdr:row>
      <xdr:rowOff>5546</xdr:rowOff>
    </xdr:to>
    <xdr:sp macro="" textlink="">
      <xdr:nvSpPr>
        <xdr:cNvPr id="357" name="フローチャート: 判断 356"/>
        <xdr:cNvSpPr/>
      </xdr:nvSpPr>
      <xdr:spPr>
        <a:xfrm>
          <a:off x="8699500" y="984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168123</xdr:rowOff>
    </xdr:from>
    <xdr:ext cx="534377" cy="259045"/>
    <xdr:sp macro="" textlink="">
      <xdr:nvSpPr>
        <xdr:cNvPr id="358" name="テキスト ボックス 357"/>
        <xdr:cNvSpPr txBox="1"/>
      </xdr:nvSpPr>
      <xdr:spPr>
        <a:xfrm>
          <a:off x="8483111" y="9940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125396</xdr:rowOff>
    </xdr:from>
    <xdr:to>
      <xdr:col>41</xdr:col>
      <xdr:colOff>50800</xdr:colOff>
      <xdr:row>57</xdr:row>
      <xdr:rowOff>156195</xdr:rowOff>
    </xdr:to>
    <xdr:cxnSp macro="">
      <xdr:nvCxnSpPr>
        <xdr:cNvPr id="359" name="直線コネクタ 358"/>
        <xdr:cNvCxnSpPr/>
      </xdr:nvCxnSpPr>
      <xdr:spPr>
        <a:xfrm flipV="1">
          <a:off x="6972300" y="9898046"/>
          <a:ext cx="889000" cy="30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58879</xdr:rowOff>
    </xdr:from>
    <xdr:to>
      <xdr:col>41</xdr:col>
      <xdr:colOff>101600</xdr:colOff>
      <xdr:row>57</xdr:row>
      <xdr:rowOff>160479</xdr:rowOff>
    </xdr:to>
    <xdr:sp macro="" textlink="">
      <xdr:nvSpPr>
        <xdr:cNvPr id="360" name="フローチャート: 判断 359"/>
        <xdr:cNvSpPr/>
      </xdr:nvSpPr>
      <xdr:spPr>
        <a:xfrm>
          <a:off x="7810500" y="983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5556</xdr:rowOff>
    </xdr:from>
    <xdr:ext cx="599010" cy="259045"/>
    <xdr:sp macro="" textlink="">
      <xdr:nvSpPr>
        <xdr:cNvPr id="361" name="テキスト ボックス 360"/>
        <xdr:cNvSpPr txBox="1"/>
      </xdr:nvSpPr>
      <xdr:spPr>
        <a:xfrm>
          <a:off x="7561795" y="9606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5219</xdr:rowOff>
    </xdr:from>
    <xdr:to>
      <xdr:col>36</xdr:col>
      <xdr:colOff>165100</xdr:colOff>
      <xdr:row>57</xdr:row>
      <xdr:rowOff>106819</xdr:rowOff>
    </xdr:to>
    <xdr:sp macro="" textlink="">
      <xdr:nvSpPr>
        <xdr:cNvPr id="362" name="フローチャート: 判断 361"/>
        <xdr:cNvSpPr/>
      </xdr:nvSpPr>
      <xdr:spPr>
        <a:xfrm>
          <a:off x="6921500" y="977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123346</xdr:rowOff>
    </xdr:from>
    <xdr:ext cx="599010" cy="259045"/>
    <xdr:sp macro="" textlink="">
      <xdr:nvSpPr>
        <xdr:cNvPr id="363" name="テキスト ボックス 362"/>
        <xdr:cNvSpPr txBox="1"/>
      </xdr:nvSpPr>
      <xdr:spPr>
        <a:xfrm>
          <a:off x="6672795" y="9553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66788</xdr:rowOff>
    </xdr:from>
    <xdr:to>
      <xdr:col>55</xdr:col>
      <xdr:colOff>50800</xdr:colOff>
      <xdr:row>57</xdr:row>
      <xdr:rowOff>168388</xdr:rowOff>
    </xdr:to>
    <xdr:sp macro="" textlink="">
      <xdr:nvSpPr>
        <xdr:cNvPr id="369" name="楕円 368"/>
        <xdr:cNvSpPr/>
      </xdr:nvSpPr>
      <xdr:spPr>
        <a:xfrm>
          <a:off x="10426700" y="983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45215</xdr:rowOff>
    </xdr:from>
    <xdr:ext cx="534377" cy="259045"/>
    <xdr:sp macro="" textlink="">
      <xdr:nvSpPr>
        <xdr:cNvPr id="370" name="普通建設事業費該当値テキスト"/>
        <xdr:cNvSpPr txBox="1"/>
      </xdr:nvSpPr>
      <xdr:spPr>
        <a:xfrm>
          <a:off x="10528300" y="981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108265</xdr:rowOff>
    </xdr:from>
    <xdr:to>
      <xdr:col>50</xdr:col>
      <xdr:colOff>165100</xdr:colOff>
      <xdr:row>58</xdr:row>
      <xdr:rowOff>38415</xdr:rowOff>
    </xdr:to>
    <xdr:sp macro="" textlink="">
      <xdr:nvSpPr>
        <xdr:cNvPr id="371" name="楕円 370"/>
        <xdr:cNvSpPr/>
      </xdr:nvSpPr>
      <xdr:spPr>
        <a:xfrm>
          <a:off x="9588500" y="988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29542</xdr:rowOff>
    </xdr:from>
    <xdr:ext cx="534377" cy="259045"/>
    <xdr:sp macro="" textlink="">
      <xdr:nvSpPr>
        <xdr:cNvPr id="372" name="テキスト ボックス 371"/>
        <xdr:cNvSpPr txBox="1"/>
      </xdr:nvSpPr>
      <xdr:spPr>
        <a:xfrm>
          <a:off x="9372111" y="9973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135299</xdr:rowOff>
    </xdr:from>
    <xdr:to>
      <xdr:col>46</xdr:col>
      <xdr:colOff>38100</xdr:colOff>
      <xdr:row>56</xdr:row>
      <xdr:rowOff>65449</xdr:rowOff>
    </xdr:to>
    <xdr:sp macro="" textlink="">
      <xdr:nvSpPr>
        <xdr:cNvPr id="373" name="楕円 372"/>
        <xdr:cNvSpPr/>
      </xdr:nvSpPr>
      <xdr:spPr>
        <a:xfrm>
          <a:off x="8699500" y="9565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81976</xdr:rowOff>
    </xdr:from>
    <xdr:ext cx="599010" cy="259045"/>
    <xdr:sp macro="" textlink="">
      <xdr:nvSpPr>
        <xdr:cNvPr id="374" name="テキスト ボックス 373"/>
        <xdr:cNvSpPr txBox="1"/>
      </xdr:nvSpPr>
      <xdr:spPr>
        <a:xfrm>
          <a:off x="8450795" y="9340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74596</xdr:rowOff>
    </xdr:from>
    <xdr:to>
      <xdr:col>41</xdr:col>
      <xdr:colOff>101600</xdr:colOff>
      <xdr:row>58</xdr:row>
      <xdr:rowOff>4746</xdr:rowOff>
    </xdr:to>
    <xdr:sp macro="" textlink="">
      <xdr:nvSpPr>
        <xdr:cNvPr id="375" name="楕円 374"/>
        <xdr:cNvSpPr/>
      </xdr:nvSpPr>
      <xdr:spPr>
        <a:xfrm>
          <a:off x="7810500" y="984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167323</xdr:rowOff>
    </xdr:from>
    <xdr:ext cx="534377" cy="259045"/>
    <xdr:sp macro="" textlink="">
      <xdr:nvSpPr>
        <xdr:cNvPr id="376" name="テキスト ボックス 375"/>
        <xdr:cNvSpPr txBox="1"/>
      </xdr:nvSpPr>
      <xdr:spPr>
        <a:xfrm>
          <a:off x="7594111" y="9939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105395</xdr:rowOff>
    </xdr:from>
    <xdr:to>
      <xdr:col>36</xdr:col>
      <xdr:colOff>165100</xdr:colOff>
      <xdr:row>58</xdr:row>
      <xdr:rowOff>35545</xdr:rowOff>
    </xdr:to>
    <xdr:sp macro="" textlink="">
      <xdr:nvSpPr>
        <xdr:cNvPr id="377" name="楕円 376"/>
        <xdr:cNvSpPr/>
      </xdr:nvSpPr>
      <xdr:spPr>
        <a:xfrm>
          <a:off x="6921500" y="987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26672</xdr:rowOff>
    </xdr:from>
    <xdr:ext cx="534377" cy="259045"/>
    <xdr:sp macro="" textlink="">
      <xdr:nvSpPr>
        <xdr:cNvPr id="378" name="テキスト ボックス 377"/>
        <xdr:cNvSpPr txBox="1"/>
      </xdr:nvSpPr>
      <xdr:spPr>
        <a:xfrm>
          <a:off x="6705111" y="9970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8" name="テキスト ボックス 397"/>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98133</xdr:rowOff>
    </xdr:from>
    <xdr:to>
      <xdr:col>54</xdr:col>
      <xdr:colOff>189865</xdr:colOff>
      <xdr:row>79</xdr:row>
      <xdr:rowOff>44450</xdr:rowOff>
    </xdr:to>
    <xdr:cxnSp macro="">
      <xdr:nvCxnSpPr>
        <xdr:cNvPr id="402" name="直線コネクタ 401"/>
        <xdr:cNvCxnSpPr/>
      </xdr:nvCxnSpPr>
      <xdr:spPr>
        <a:xfrm flipV="1">
          <a:off x="10475595" y="12099633"/>
          <a:ext cx="1270" cy="1489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3"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44810</xdr:rowOff>
    </xdr:from>
    <xdr:ext cx="534377" cy="259045"/>
    <xdr:sp macro="" textlink="">
      <xdr:nvSpPr>
        <xdr:cNvPr id="405" name="普通建設事業費 （ うち新規整備　）最大値テキスト"/>
        <xdr:cNvSpPr txBox="1"/>
      </xdr:nvSpPr>
      <xdr:spPr>
        <a:xfrm>
          <a:off x="10528300" y="1187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98133</xdr:rowOff>
    </xdr:from>
    <xdr:to>
      <xdr:col>55</xdr:col>
      <xdr:colOff>88900</xdr:colOff>
      <xdr:row>70</xdr:row>
      <xdr:rowOff>98133</xdr:rowOff>
    </xdr:to>
    <xdr:cxnSp macro="">
      <xdr:nvCxnSpPr>
        <xdr:cNvPr id="406" name="直線コネクタ 405"/>
        <xdr:cNvCxnSpPr/>
      </xdr:nvCxnSpPr>
      <xdr:spPr>
        <a:xfrm>
          <a:off x="10388600" y="12099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34334</xdr:rowOff>
    </xdr:from>
    <xdr:to>
      <xdr:col>55</xdr:col>
      <xdr:colOff>0</xdr:colOff>
      <xdr:row>76</xdr:row>
      <xdr:rowOff>129736</xdr:rowOff>
    </xdr:to>
    <xdr:cxnSp macro="">
      <xdr:nvCxnSpPr>
        <xdr:cNvPr id="407" name="直線コネクタ 406"/>
        <xdr:cNvCxnSpPr/>
      </xdr:nvCxnSpPr>
      <xdr:spPr>
        <a:xfrm flipV="1">
          <a:off x="9639300" y="12893084"/>
          <a:ext cx="838200" cy="266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154328</xdr:rowOff>
    </xdr:from>
    <xdr:ext cx="534377" cy="259045"/>
    <xdr:sp macro="" textlink="">
      <xdr:nvSpPr>
        <xdr:cNvPr id="408" name="普通建設事業費 （ うち新規整備　）平均値テキスト"/>
        <xdr:cNvSpPr txBox="1"/>
      </xdr:nvSpPr>
      <xdr:spPr>
        <a:xfrm>
          <a:off x="10528300" y="13184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4451</xdr:rowOff>
    </xdr:from>
    <xdr:to>
      <xdr:col>55</xdr:col>
      <xdr:colOff>50800</xdr:colOff>
      <xdr:row>77</xdr:row>
      <xdr:rowOff>106051</xdr:rowOff>
    </xdr:to>
    <xdr:sp macro="" textlink="">
      <xdr:nvSpPr>
        <xdr:cNvPr id="409" name="フローチャート: 判断 408"/>
        <xdr:cNvSpPr/>
      </xdr:nvSpPr>
      <xdr:spPr>
        <a:xfrm>
          <a:off x="10426700" y="1320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23400</xdr:rowOff>
    </xdr:from>
    <xdr:to>
      <xdr:col>50</xdr:col>
      <xdr:colOff>114300</xdr:colOff>
      <xdr:row>76</xdr:row>
      <xdr:rowOff>129736</xdr:rowOff>
    </xdr:to>
    <xdr:cxnSp macro="">
      <xdr:nvCxnSpPr>
        <xdr:cNvPr id="410" name="直線コネクタ 409"/>
        <xdr:cNvCxnSpPr/>
      </xdr:nvCxnSpPr>
      <xdr:spPr>
        <a:xfrm>
          <a:off x="8750300" y="12882150"/>
          <a:ext cx="889000" cy="277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167900</xdr:rowOff>
    </xdr:from>
    <xdr:to>
      <xdr:col>50</xdr:col>
      <xdr:colOff>165100</xdr:colOff>
      <xdr:row>76</xdr:row>
      <xdr:rowOff>98050</xdr:rowOff>
    </xdr:to>
    <xdr:sp macro="" textlink="">
      <xdr:nvSpPr>
        <xdr:cNvPr id="411" name="フローチャート: 判断 410"/>
        <xdr:cNvSpPr/>
      </xdr:nvSpPr>
      <xdr:spPr>
        <a:xfrm>
          <a:off x="9588500" y="13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114578</xdr:rowOff>
    </xdr:from>
    <xdr:ext cx="534377" cy="259045"/>
    <xdr:sp macro="" textlink="">
      <xdr:nvSpPr>
        <xdr:cNvPr id="412" name="テキスト ボックス 411"/>
        <xdr:cNvSpPr txBox="1"/>
      </xdr:nvSpPr>
      <xdr:spPr>
        <a:xfrm>
          <a:off x="9372111" y="12801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153435</xdr:rowOff>
    </xdr:from>
    <xdr:to>
      <xdr:col>45</xdr:col>
      <xdr:colOff>177800</xdr:colOff>
      <xdr:row>75</xdr:row>
      <xdr:rowOff>23400</xdr:rowOff>
    </xdr:to>
    <xdr:cxnSp macro="">
      <xdr:nvCxnSpPr>
        <xdr:cNvPr id="413" name="直線コネクタ 412"/>
        <xdr:cNvCxnSpPr/>
      </xdr:nvCxnSpPr>
      <xdr:spPr>
        <a:xfrm>
          <a:off x="7861300" y="12840735"/>
          <a:ext cx="889000" cy="41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25750</xdr:rowOff>
    </xdr:from>
    <xdr:to>
      <xdr:col>46</xdr:col>
      <xdr:colOff>38100</xdr:colOff>
      <xdr:row>75</xdr:row>
      <xdr:rowOff>127350</xdr:rowOff>
    </xdr:to>
    <xdr:sp macro="" textlink="">
      <xdr:nvSpPr>
        <xdr:cNvPr id="414" name="フローチャート: 判断 413"/>
        <xdr:cNvSpPr/>
      </xdr:nvSpPr>
      <xdr:spPr>
        <a:xfrm>
          <a:off x="8699500" y="1288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118476</xdr:rowOff>
    </xdr:from>
    <xdr:ext cx="534377" cy="259045"/>
    <xdr:sp macro="" textlink="">
      <xdr:nvSpPr>
        <xdr:cNvPr id="415" name="テキスト ボックス 414"/>
        <xdr:cNvSpPr txBox="1"/>
      </xdr:nvSpPr>
      <xdr:spPr>
        <a:xfrm>
          <a:off x="8483111" y="12977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85757</xdr:rowOff>
    </xdr:from>
    <xdr:to>
      <xdr:col>41</xdr:col>
      <xdr:colOff>101600</xdr:colOff>
      <xdr:row>75</xdr:row>
      <xdr:rowOff>15907</xdr:rowOff>
    </xdr:to>
    <xdr:sp macro="" textlink="">
      <xdr:nvSpPr>
        <xdr:cNvPr id="416" name="フローチャート: 判断 415"/>
        <xdr:cNvSpPr/>
      </xdr:nvSpPr>
      <xdr:spPr>
        <a:xfrm>
          <a:off x="7810500" y="12773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32434</xdr:rowOff>
    </xdr:from>
    <xdr:ext cx="534377" cy="259045"/>
    <xdr:sp macro="" textlink="">
      <xdr:nvSpPr>
        <xdr:cNvPr id="417" name="テキスト ボックス 416"/>
        <xdr:cNvSpPr txBox="1"/>
      </xdr:nvSpPr>
      <xdr:spPr>
        <a:xfrm>
          <a:off x="7594111" y="12548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154984</xdr:rowOff>
    </xdr:from>
    <xdr:to>
      <xdr:col>55</xdr:col>
      <xdr:colOff>50800</xdr:colOff>
      <xdr:row>75</xdr:row>
      <xdr:rowOff>85134</xdr:rowOff>
    </xdr:to>
    <xdr:sp macro="" textlink="">
      <xdr:nvSpPr>
        <xdr:cNvPr id="423" name="楕円 422"/>
        <xdr:cNvSpPr/>
      </xdr:nvSpPr>
      <xdr:spPr>
        <a:xfrm>
          <a:off x="10426700" y="1284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6411</xdr:rowOff>
    </xdr:from>
    <xdr:ext cx="534377" cy="259045"/>
    <xdr:sp macro="" textlink="">
      <xdr:nvSpPr>
        <xdr:cNvPr id="424" name="普通建設事業費 （ うち新規整備　）該当値テキスト"/>
        <xdr:cNvSpPr txBox="1"/>
      </xdr:nvSpPr>
      <xdr:spPr>
        <a:xfrm>
          <a:off x="10528300" y="1269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78936</xdr:rowOff>
    </xdr:from>
    <xdr:to>
      <xdr:col>50</xdr:col>
      <xdr:colOff>165100</xdr:colOff>
      <xdr:row>77</xdr:row>
      <xdr:rowOff>9086</xdr:rowOff>
    </xdr:to>
    <xdr:sp macro="" textlink="">
      <xdr:nvSpPr>
        <xdr:cNvPr id="425" name="楕円 424"/>
        <xdr:cNvSpPr/>
      </xdr:nvSpPr>
      <xdr:spPr>
        <a:xfrm>
          <a:off x="9588500" y="1310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213</xdr:rowOff>
    </xdr:from>
    <xdr:ext cx="534377" cy="259045"/>
    <xdr:sp macro="" textlink="">
      <xdr:nvSpPr>
        <xdr:cNvPr id="426" name="テキスト ボックス 425"/>
        <xdr:cNvSpPr txBox="1"/>
      </xdr:nvSpPr>
      <xdr:spPr>
        <a:xfrm>
          <a:off x="9372111" y="13201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144050</xdr:rowOff>
    </xdr:from>
    <xdr:to>
      <xdr:col>46</xdr:col>
      <xdr:colOff>38100</xdr:colOff>
      <xdr:row>75</xdr:row>
      <xdr:rowOff>74200</xdr:rowOff>
    </xdr:to>
    <xdr:sp macro="" textlink="">
      <xdr:nvSpPr>
        <xdr:cNvPr id="427" name="楕円 426"/>
        <xdr:cNvSpPr/>
      </xdr:nvSpPr>
      <xdr:spPr>
        <a:xfrm>
          <a:off x="8699500" y="1283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90727</xdr:rowOff>
    </xdr:from>
    <xdr:ext cx="534377" cy="259045"/>
    <xdr:sp macro="" textlink="">
      <xdr:nvSpPr>
        <xdr:cNvPr id="428" name="テキスト ボックス 427"/>
        <xdr:cNvSpPr txBox="1"/>
      </xdr:nvSpPr>
      <xdr:spPr>
        <a:xfrm>
          <a:off x="8483111" y="12606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102635</xdr:rowOff>
    </xdr:from>
    <xdr:to>
      <xdr:col>41</xdr:col>
      <xdr:colOff>101600</xdr:colOff>
      <xdr:row>75</xdr:row>
      <xdr:rowOff>32785</xdr:rowOff>
    </xdr:to>
    <xdr:sp macro="" textlink="">
      <xdr:nvSpPr>
        <xdr:cNvPr id="429" name="楕円 428"/>
        <xdr:cNvSpPr/>
      </xdr:nvSpPr>
      <xdr:spPr>
        <a:xfrm>
          <a:off x="7810500" y="12789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23912</xdr:rowOff>
    </xdr:from>
    <xdr:ext cx="534377" cy="259045"/>
    <xdr:sp macro="" textlink="">
      <xdr:nvSpPr>
        <xdr:cNvPr id="430" name="テキスト ボックス 429"/>
        <xdr:cNvSpPr txBox="1"/>
      </xdr:nvSpPr>
      <xdr:spPr>
        <a:xfrm>
          <a:off x="7594111" y="12882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6" name="テキスト ボックス 445"/>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8" name="テキスト ボックス 447"/>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0" name="テキスト ボックス 44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129589</xdr:rowOff>
    </xdr:from>
    <xdr:to>
      <xdr:col>54</xdr:col>
      <xdr:colOff>189865</xdr:colOff>
      <xdr:row>98</xdr:row>
      <xdr:rowOff>106949</xdr:rowOff>
    </xdr:to>
    <xdr:cxnSp macro="">
      <xdr:nvCxnSpPr>
        <xdr:cNvPr id="454" name="直線コネクタ 453"/>
        <xdr:cNvCxnSpPr/>
      </xdr:nvCxnSpPr>
      <xdr:spPr>
        <a:xfrm flipV="1">
          <a:off x="10475595" y="15560089"/>
          <a:ext cx="1270" cy="1348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110776</xdr:rowOff>
    </xdr:from>
    <xdr:ext cx="534377" cy="259045"/>
    <xdr:sp macro="" textlink="">
      <xdr:nvSpPr>
        <xdr:cNvPr id="455" name="普通建設事業費 （ うち更新整備　）最小値テキスト"/>
        <xdr:cNvSpPr txBox="1"/>
      </xdr:nvSpPr>
      <xdr:spPr>
        <a:xfrm>
          <a:off x="10528300" y="16912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106949</xdr:rowOff>
    </xdr:from>
    <xdr:to>
      <xdr:col>55</xdr:col>
      <xdr:colOff>88900</xdr:colOff>
      <xdr:row>98</xdr:row>
      <xdr:rowOff>106949</xdr:rowOff>
    </xdr:to>
    <xdr:cxnSp macro="">
      <xdr:nvCxnSpPr>
        <xdr:cNvPr id="456" name="直線コネクタ 455"/>
        <xdr:cNvCxnSpPr/>
      </xdr:nvCxnSpPr>
      <xdr:spPr>
        <a:xfrm>
          <a:off x="10388600" y="16909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76266</xdr:rowOff>
    </xdr:from>
    <xdr:ext cx="599010" cy="259045"/>
    <xdr:sp macro="" textlink="">
      <xdr:nvSpPr>
        <xdr:cNvPr id="457" name="普通建設事業費 （ うち更新整備　）最大値テキスト"/>
        <xdr:cNvSpPr txBox="1"/>
      </xdr:nvSpPr>
      <xdr:spPr>
        <a:xfrm>
          <a:off x="10528300" y="15335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129589</xdr:rowOff>
    </xdr:from>
    <xdr:to>
      <xdr:col>55</xdr:col>
      <xdr:colOff>88900</xdr:colOff>
      <xdr:row>90</xdr:row>
      <xdr:rowOff>129589</xdr:rowOff>
    </xdr:to>
    <xdr:cxnSp macro="">
      <xdr:nvCxnSpPr>
        <xdr:cNvPr id="458" name="直線コネクタ 457"/>
        <xdr:cNvCxnSpPr/>
      </xdr:nvCxnSpPr>
      <xdr:spPr>
        <a:xfrm>
          <a:off x="10388600" y="15560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65908</xdr:rowOff>
    </xdr:from>
    <xdr:to>
      <xdr:col>55</xdr:col>
      <xdr:colOff>0</xdr:colOff>
      <xdr:row>97</xdr:row>
      <xdr:rowOff>113229</xdr:rowOff>
    </xdr:to>
    <xdr:cxnSp macro="">
      <xdr:nvCxnSpPr>
        <xdr:cNvPr id="459" name="直線コネクタ 458"/>
        <xdr:cNvCxnSpPr/>
      </xdr:nvCxnSpPr>
      <xdr:spPr>
        <a:xfrm flipV="1">
          <a:off x="9639300" y="16696558"/>
          <a:ext cx="838200" cy="47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97604</xdr:rowOff>
    </xdr:from>
    <xdr:ext cx="534377" cy="259045"/>
    <xdr:sp macro="" textlink="">
      <xdr:nvSpPr>
        <xdr:cNvPr id="460" name="普通建設事業費 （ うち更新整備　）平均値テキスト"/>
        <xdr:cNvSpPr txBox="1"/>
      </xdr:nvSpPr>
      <xdr:spPr>
        <a:xfrm>
          <a:off x="10528300" y="163853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74727</xdr:rowOff>
    </xdr:from>
    <xdr:to>
      <xdr:col>55</xdr:col>
      <xdr:colOff>50800</xdr:colOff>
      <xdr:row>97</xdr:row>
      <xdr:rowOff>4877</xdr:rowOff>
    </xdr:to>
    <xdr:sp macro="" textlink="">
      <xdr:nvSpPr>
        <xdr:cNvPr id="461" name="フローチャート: 判断 460"/>
        <xdr:cNvSpPr/>
      </xdr:nvSpPr>
      <xdr:spPr>
        <a:xfrm>
          <a:off x="10426700" y="16533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111164</xdr:rowOff>
    </xdr:from>
    <xdr:to>
      <xdr:col>50</xdr:col>
      <xdr:colOff>114300</xdr:colOff>
      <xdr:row>97</xdr:row>
      <xdr:rowOff>113229</xdr:rowOff>
    </xdr:to>
    <xdr:cxnSp macro="">
      <xdr:nvCxnSpPr>
        <xdr:cNvPr id="462" name="直線コネクタ 461"/>
        <xdr:cNvCxnSpPr/>
      </xdr:nvCxnSpPr>
      <xdr:spPr>
        <a:xfrm>
          <a:off x="8750300" y="16741814"/>
          <a:ext cx="889000" cy="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122115</xdr:rowOff>
    </xdr:from>
    <xdr:to>
      <xdr:col>50</xdr:col>
      <xdr:colOff>165100</xdr:colOff>
      <xdr:row>97</xdr:row>
      <xdr:rowOff>52265</xdr:rowOff>
    </xdr:to>
    <xdr:sp macro="" textlink="">
      <xdr:nvSpPr>
        <xdr:cNvPr id="463" name="フローチャート: 判断 462"/>
        <xdr:cNvSpPr/>
      </xdr:nvSpPr>
      <xdr:spPr>
        <a:xfrm>
          <a:off x="9588500" y="1658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68792</xdr:rowOff>
    </xdr:from>
    <xdr:ext cx="534377" cy="259045"/>
    <xdr:sp macro="" textlink="">
      <xdr:nvSpPr>
        <xdr:cNvPr id="464" name="テキスト ボックス 463"/>
        <xdr:cNvSpPr txBox="1"/>
      </xdr:nvSpPr>
      <xdr:spPr>
        <a:xfrm>
          <a:off x="9372111" y="16356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61396</xdr:rowOff>
    </xdr:from>
    <xdr:to>
      <xdr:col>45</xdr:col>
      <xdr:colOff>177800</xdr:colOff>
      <xdr:row>97</xdr:row>
      <xdr:rowOff>111164</xdr:rowOff>
    </xdr:to>
    <xdr:cxnSp macro="">
      <xdr:nvCxnSpPr>
        <xdr:cNvPr id="465" name="直線コネクタ 464"/>
        <xdr:cNvCxnSpPr/>
      </xdr:nvCxnSpPr>
      <xdr:spPr>
        <a:xfrm>
          <a:off x="7861300" y="16692046"/>
          <a:ext cx="889000" cy="49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23582</xdr:rowOff>
    </xdr:from>
    <xdr:to>
      <xdr:col>46</xdr:col>
      <xdr:colOff>38100</xdr:colOff>
      <xdr:row>97</xdr:row>
      <xdr:rowOff>125182</xdr:rowOff>
    </xdr:to>
    <xdr:sp macro="" textlink="">
      <xdr:nvSpPr>
        <xdr:cNvPr id="466" name="フローチャート: 判断 465"/>
        <xdr:cNvSpPr/>
      </xdr:nvSpPr>
      <xdr:spPr>
        <a:xfrm>
          <a:off x="8699500" y="1665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141709</xdr:rowOff>
    </xdr:from>
    <xdr:ext cx="534377" cy="259045"/>
    <xdr:sp macro="" textlink="">
      <xdr:nvSpPr>
        <xdr:cNvPr id="467" name="テキスト ボックス 466"/>
        <xdr:cNvSpPr txBox="1"/>
      </xdr:nvSpPr>
      <xdr:spPr>
        <a:xfrm>
          <a:off x="8483111" y="1642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17690</xdr:rowOff>
    </xdr:from>
    <xdr:to>
      <xdr:col>41</xdr:col>
      <xdr:colOff>101600</xdr:colOff>
      <xdr:row>97</xdr:row>
      <xdr:rowOff>119290</xdr:rowOff>
    </xdr:to>
    <xdr:sp macro="" textlink="">
      <xdr:nvSpPr>
        <xdr:cNvPr id="468" name="フローチャート: 判断 467"/>
        <xdr:cNvSpPr/>
      </xdr:nvSpPr>
      <xdr:spPr>
        <a:xfrm>
          <a:off x="7810500" y="1664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110417</xdr:rowOff>
    </xdr:from>
    <xdr:ext cx="534377" cy="259045"/>
    <xdr:sp macro="" textlink="">
      <xdr:nvSpPr>
        <xdr:cNvPr id="469" name="テキスト ボックス 468"/>
        <xdr:cNvSpPr txBox="1"/>
      </xdr:nvSpPr>
      <xdr:spPr>
        <a:xfrm>
          <a:off x="7594111" y="16741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15108</xdr:rowOff>
    </xdr:from>
    <xdr:to>
      <xdr:col>55</xdr:col>
      <xdr:colOff>50800</xdr:colOff>
      <xdr:row>97</xdr:row>
      <xdr:rowOff>116708</xdr:rowOff>
    </xdr:to>
    <xdr:sp macro="" textlink="">
      <xdr:nvSpPr>
        <xdr:cNvPr id="475" name="楕円 474"/>
        <xdr:cNvSpPr/>
      </xdr:nvSpPr>
      <xdr:spPr>
        <a:xfrm>
          <a:off x="10426700" y="16645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164985</xdr:rowOff>
    </xdr:from>
    <xdr:ext cx="534377" cy="259045"/>
    <xdr:sp macro="" textlink="">
      <xdr:nvSpPr>
        <xdr:cNvPr id="476" name="普通建設事業費 （ うち更新整備　）該当値テキスト"/>
        <xdr:cNvSpPr txBox="1"/>
      </xdr:nvSpPr>
      <xdr:spPr>
        <a:xfrm>
          <a:off x="10528300" y="16624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62429</xdr:rowOff>
    </xdr:from>
    <xdr:to>
      <xdr:col>50</xdr:col>
      <xdr:colOff>165100</xdr:colOff>
      <xdr:row>97</xdr:row>
      <xdr:rowOff>164029</xdr:rowOff>
    </xdr:to>
    <xdr:sp macro="" textlink="">
      <xdr:nvSpPr>
        <xdr:cNvPr id="477" name="楕円 476"/>
        <xdr:cNvSpPr/>
      </xdr:nvSpPr>
      <xdr:spPr>
        <a:xfrm>
          <a:off x="9588500" y="16693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155156</xdr:rowOff>
    </xdr:from>
    <xdr:ext cx="534377" cy="259045"/>
    <xdr:sp macro="" textlink="">
      <xdr:nvSpPr>
        <xdr:cNvPr id="478" name="テキスト ボックス 477"/>
        <xdr:cNvSpPr txBox="1"/>
      </xdr:nvSpPr>
      <xdr:spPr>
        <a:xfrm>
          <a:off x="9372111" y="16785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60364</xdr:rowOff>
    </xdr:from>
    <xdr:to>
      <xdr:col>46</xdr:col>
      <xdr:colOff>38100</xdr:colOff>
      <xdr:row>97</xdr:row>
      <xdr:rowOff>161964</xdr:rowOff>
    </xdr:to>
    <xdr:sp macro="" textlink="">
      <xdr:nvSpPr>
        <xdr:cNvPr id="479" name="楕円 478"/>
        <xdr:cNvSpPr/>
      </xdr:nvSpPr>
      <xdr:spPr>
        <a:xfrm>
          <a:off x="8699500" y="1669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153091</xdr:rowOff>
    </xdr:from>
    <xdr:ext cx="534377" cy="259045"/>
    <xdr:sp macro="" textlink="">
      <xdr:nvSpPr>
        <xdr:cNvPr id="480" name="テキスト ボックス 479"/>
        <xdr:cNvSpPr txBox="1"/>
      </xdr:nvSpPr>
      <xdr:spPr>
        <a:xfrm>
          <a:off x="8483111" y="1678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10596</xdr:rowOff>
    </xdr:from>
    <xdr:to>
      <xdr:col>41</xdr:col>
      <xdr:colOff>101600</xdr:colOff>
      <xdr:row>97</xdr:row>
      <xdr:rowOff>112196</xdr:rowOff>
    </xdr:to>
    <xdr:sp macro="" textlink="">
      <xdr:nvSpPr>
        <xdr:cNvPr id="481" name="楕円 480"/>
        <xdr:cNvSpPr/>
      </xdr:nvSpPr>
      <xdr:spPr>
        <a:xfrm>
          <a:off x="7810500" y="16641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128723</xdr:rowOff>
    </xdr:from>
    <xdr:ext cx="534377" cy="259045"/>
    <xdr:sp macro="" textlink="">
      <xdr:nvSpPr>
        <xdr:cNvPr id="482" name="テキスト ボックス 481"/>
        <xdr:cNvSpPr txBox="1"/>
      </xdr:nvSpPr>
      <xdr:spPr>
        <a:xfrm>
          <a:off x="7594111" y="16416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3" name="直線コネクタ 49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4" name="テキスト ボックス 493"/>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5" name="直線コネクタ 49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6" name="テキスト ボックス 49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7" name="直線コネクタ 49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8" name="テキスト ボックス 49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9" name="直線コネクタ 49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0" name="テキスト ボックス 49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1" name="直線コネクタ 50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2" name="テキスト ボックス 501"/>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3" name="直線コネクタ 50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4" name="テキスト ボックス 503"/>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38670</xdr:rowOff>
    </xdr:from>
    <xdr:to>
      <xdr:col>85</xdr:col>
      <xdr:colOff>126364</xdr:colOff>
      <xdr:row>39</xdr:row>
      <xdr:rowOff>98878</xdr:rowOff>
    </xdr:to>
    <xdr:cxnSp macro="">
      <xdr:nvCxnSpPr>
        <xdr:cNvPr id="508" name="直線コネクタ 507"/>
        <xdr:cNvCxnSpPr/>
      </xdr:nvCxnSpPr>
      <xdr:spPr>
        <a:xfrm flipV="1">
          <a:off x="16317595" y="5353620"/>
          <a:ext cx="1269" cy="1431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09"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0" name="直線コネクタ 509"/>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156797</xdr:rowOff>
    </xdr:from>
    <xdr:ext cx="599010" cy="259045"/>
    <xdr:sp macro="" textlink="">
      <xdr:nvSpPr>
        <xdr:cNvPr id="511" name="災害復旧事業費最大値テキスト"/>
        <xdr:cNvSpPr txBox="1"/>
      </xdr:nvSpPr>
      <xdr:spPr>
        <a:xfrm>
          <a:off x="16370300" y="5128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38670</xdr:rowOff>
    </xdr:from>
    <xdr:to>
      <xdr:col>86</xdr:col>
      <xdr:colOff>25400</xdr:colOff>
      <xdr:row>31</xdr:row>
      <xdr:rowOff>38670</xdr:rowOff>
    </xdr:to>
    <xdr:cxnSp macro="">
      <xdr:nvCxnSpPr>
        <xdr:cNvPr id="512" name="直線コネクタ 511"/>
        <xdr:cNvCxnSpPr/>
      </xdr:nvCxnSpPr>
      <xdr:spPr>
        <a:xfrm>
          <a:off x="16230600" y="5353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138895</xdr:rowOff>
    </xdr:from>
    <xdr:to>
      <xdr:col>85</xdr:col>
      <xdr:colOff>127000</xdr:colOff>
      <xdr:row>36</xdr:row>
      <xdr:rowOff>156409</xdr:rowOff>
    </xdr:to>
    <xdr:cxnSp macro="">
      <xdr:nvCxnSpPr>
        <xdr:cNvPr id="513" name="直線コネクタ 512"/>
        <xdr:cNvCxnSpPr/>
      </xdr:nvCxnSpPr>
      <xdr:spPr>
        <a:xfrm flipV="1">
          <a:off x="15481300" y="5968195"/>
          <a:ext cx="838200" cy="360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115181</xdr:rowOff>
    </xdr:from>
    <xdr:ext cx="469744" cy="259045"/>
    <xdr:sp macro="" textlink="">
      <xdr:nvSpPr>
        <xdr:cNvPr id="514" name="災害復旧事業費平均値テキスト"/>
        <xdr:cNvSpPr txBox="1"/>
      </xdr:nvSpPr>
      <xdr:spPr>
        <a:xfrm>
          <a:off x="16370300" y="66302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136754</xdr:rowOff>
    </xdr:from>
    <xdr:to>
      <xdr:col>85</xdr:col>
      <xdr:colOff>177800</xdr:colOff>
      <xdr:row>39</xdr:row>
      <xdr:rowOff>66904</xdr:rowOff>
    </xdr:to>
    <xdr:sp macro="" textlink="">
      <xdr:nvSpPr>
        <xdr:cNvPr id="515" name="フローチャート: 判断 514"/>
        <xdr:cNvSpPr/>
      </xdr:nvSpPr>
      <xdr:spPr>
        <a:xfrm>
          <a:off x="16268700" y="6651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156409</xdr:rowOff>
    </xdr:from>
    <xdr:to>
      <xdr:col>81</xdr:col>
      <xdr:colOff>50800</xdr:colOff>
      <xdr:row>39</xdr:row>
      <xdr:rowOff>96962</xdr:rowOff>
    </xdr:to>
    <xdr:cxnSp macro="">
      <xdr:nvCxnSpPr>
        <xdr:cNvPr id="516" name="直線コネクタ 515"/>
        <xdr:cNvCxnSpPr/>
      </xdr:nvCxnSpPr>
      <xdr:spPr>
        <a:xfrm flipV="1">
          <a:off x="14592300" y="6328609"/>
          <a:ext cx="889000" cy="454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170401</xdr:rowOff>
    </xdr:from>
    <xdr:to>
      <xdr:col>81</xdr:col>
      <xdr:colOff>101600</xdr:colOff>
      <xdr:row>39</xdr:row>
      <xdr:rowOff>100551</xdr:rowOff>
    </xdr:to>
    <xdr:sp macro="" textlink="">
      <xdr:nvSpPr>
        <xdr:cNvPr id="517" name="フローチャート: 判断 516"/>
        <xdr:cNvSpPr/>
      </xdr:nvSpPr>
      <xdr:spPr>
        <a:xfrm>
          <a:off x="15430500" y="668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91678</xdr:rowOff>
    </xdr:from>
    <xdr:ext cx="469744" cy="259045"/>
    <xdr:sp macro="" textlink="">
      <xdr:nvSpPr>
        <xdr:cNvPr id="518" name="テキスト ボックス 517"/>
        <xdr:cNvSpPr txBox="1"/>
      </xdr:nvSpPr>
      <xdr:spPr>
        <a:xfrm>
          <a:off x="15246428" y="6778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94948</xdr:rowOff>
    </xdr:from>
    <xdr:to>
      <xdr:col>76</xdr:col>
      <xdr:colOff>114300</xdr:colOff>
      <xdr:row>39</xdr:row>
      <xdr:rowOff>96962</xdr:rowOff>
    </xdr:to>
    <xdr:cxnSp macro="">
      <xdr:nvCxnSpPr>
        <xdr:cNvPr id="519" name="直線コネクタ 518"/>
        <xdr:cNvCxnSpPr/>
      </xdr:nvCxnSpPr>
      <xdr:spPr>
        <a:xfrm>
          <a:off x="13703300" y="6781498"/>
          <a:ext cx="889000" cy="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1531</xdr:rowOff>
    </xdr:from>
    <xdr:to>
      <xdr:col>76</xdr:col>
      <xdr:colOff>165100</xdr:colOff>
      <xdr:row>39</xdr:row>
      <xdr:rowOff>103131</xdr:rowOff>
    </xdr:to>
    <xdr:sp macro="" textlink="">
      <xdr:nvSpPr>
        <xdr:cNvPr id="520" name="フローチャート: 判断 519"/>
        <xdr:cNvSpPr/>
      </xdr:nvSpPr>
      <xdr:spPr>
        <a:xfrm>
          <a:off x="14541500" y="668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119658</xdr:rowOff>
    </xdr:from>
    <xdr:ext cx="469744" cy="259045"/>
    <xdr:sp macro="" textlink="">
      <xdr:nvSpPr>
        <xdr:cNvPr id="521" name="テキスト ボックス 520"/>
        <xdr:cNvSpPr txBox="1"/>
      </xdr:nvSpPr>
      <xdr:spPr>
        <a:xfrm>
          <a:off x="14357428" y="6463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72405</xdr:rowOff>
    </xdr:from>
    <xdr:to>
      <xdr:col>71</xdr:col>
      <xdr:colOff>177800</xdr:colOff>
      <xdr:row>39</xdr:row>
      <xdr:rowOff>94948</xdr:rowOff>
    </xdr:to>
    <xdr:cxnSp macro="">
      <xdr:nvCxnSpPr>
        <xdr:cNvPr id="522" name="直線コネクタ 521"/>
        <xdr:cNvCxnSpPr/>
      </xdr:nvCxnSpPr>
      <xdr:spPr>
        <a:xfrm>
          <a:off x="12814300" y="6758955"/>
          <a:ext cx="889000" cy="22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136275</xdr:rowOff>
    </xdr:from>
    <xdr:to>
      <xdr:col>72</xdr:col>
      <xdr:colOff>38100</xdr:colOff>
      <xdr:row>39</xdr:row>
      <xdr:rowOff>66425</xdr:rowOff>
    </xdr:to>
    <xdr:sp macro="" textlink="">
      <xdr:nvSpPr>
        <xdr:cNvPr id="523" name="フローチャート: 判断 522"/>
        <xdr:cNvSpPr/>
      </xdr:nvSpPr>
      <xdr:spPr>
        <a:xfrm>
          <a:off x="13652500" y="6651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82952</xdr:rowOff>
    </xdr:from>
    <xdr:ext cx="469744" cy="259045"/>
    <xdr:sp macro="" textlink="">
      <xdr:nvSpPr>
        <xdr:cNvPr id="524" name="テキスト ボックス 523"/>
        <xdr:cNvSpPr txBox="1"/>
      </xdr:nvSpPr>
      <xdr:spPr>
        <a:xfrm>
          <a:off x="13468428" y="642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140389</xdr:rowOff>
    </xdr:from>
    <xdr:to>
      <xdr:col>67</xdr:col>
      <xdr:colOff>101600</xdr:colOff>
      <xdr:row>39</xdr:row>
      <xdr:rowOff>70539</xdr:rowOff>
    </xdr:to>
    <xdr:sp macro="" textlink="">
      <xdr:nvSpPr>
        <xdr:cNvPr id="525" name="フローチャート: 判断 524"/>
        <xdr:cNvSpPr/>
      </xdr:nvSpPr>
      <xdr:spPr>
        <a:xfrm>
          <a:off x="12763500" y="6655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87066</xdr:rowOff>
    </xdr:from>
    <xdr:ext cx="469744" cy="259045"/>
    <xdr:sp macro="" textlink="">
      <xdr:nvSpPr>
        <xdr:cNvPr id="526" name="テキスト ボックス 525"/>
        <xdr:cNvSpPr txBox="1"/>
      </xdr:nvSpPr>
      <xdr:spPr>
        <a:xfrm>
          <a:off x="12579428" y="6430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88095</xdr:rowOff>
    </xdr:from>
    <xdr:to>
      <xdr:col>85</xdr:col>
      <xdr:colOff>177800</xdr:colOff>
      <xdr:row>35</xdr:row>
      <xdr:rowOff>18245</xdr:rowOff>
    </xdr:to>
    <xdr:sp macro="" textlink="">
      <xdr:nvSpPr>
        <xdr:cNvPr id="532" name="楕円 531"/>
        <xdr:cNvSpPr/>
      </xdr:nvSpPr>
      <xdr:spPr>
        <a:xfrm>
          <a:off x="16268700" y="591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110972</xdr:rowOff>
    </xdr:from>
    <xdr:ext cx="534377" cy="259045"/>
    <xdr:sp macro="" textlink="">
      <xdr:nvSpPr>
        <xdr:cNvPr id="533" name="災害復旧事業費該当値テキスト"/>
        <xdr:cNvSpPr txBox="1"/>
      </xdr:nvSpPr>
      <xdr:spPr>
        <a:xfrm>
          <a:off x="16370300" y="5768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105609</xdr:rowOff>
    </xdr:from>
    <xdr:to>
      <xdr:col>81</xdr:col>
      <xdr:colOff>101600</xdr:colOff>
      <xdr:row>37</xdr:row>
      <xdr:rowOff>35759</xdr:rowOff>
    </xdr:to>
    <xdr:sp macro="" textlink="">
      <xdr:nvSpPr>
        <xdr:cNvPr id="534" name="楕円 533"/>
        <xdr:cNvSpPr/>
      </xdr:nvSpPr>
      <xdr:spPr>
        <a:xfrm>
          <a:off x="15430500" y="6277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52286</xdr:rowOff>
    </xdr:from>
    <xdr:ext cx="534377" cy="259045"/>
    <xdr:sp macro="" textlink="">
      <xdr:nvSpPr>
        <xdr:cNvPr id="535" name="テキスト ボックス 534"/>
        <xdr:cNvSpPr txBox="1"/>
      </xdr:nvSpPr>
      <xdr:spPr>
        <a:xfrm>
          <a:off x="15214111" y="605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46162</xdr:rowOff>
    </xdr:from>
    <xdr:to>
      <xdr:col>76</xdr:col>
      <xdr:colOff>165100</xdr:colOff>
      <xdr:row>39</xdr:row>
      <xdr:rowOff>147762</xdr:rowOff>
    </xdr:to>
    <xdr:sp macro="" textlink="">
      <xdr:nvSpPr>
        <xdr:cNvPr id="536" name="楕円 535"/>
        <xdr:cNvSpPr/>
      </xdr:nvSpPr>
      <xdr:spPr>
        <a:xfrm>
          <a:off x="14541500" y="673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138889</xdr:rowOff>
    </xdr:from>
    <xdr:ext cx="378565" cy="259045"/>
    <xdr:sp macro="" textlink="">
      <xdr:nvSpPr>
        <xdr:cNvPr id="537" name="テキスト ボックス 536"/>
        <xdr:cNvSpPr txBox="1"/>
      </xdr:nvSpPr>
      <xdr:spPr>
        <a:xfrm>
          <a:off x="14403017" y="68254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44148</xdr:rowOff>
    </xdr:from>
    <xdr:to>
      <xdr:col>72</xdr:col>
      <xdr:colOff>38100</xdr:colOff>
      <xdr:row>39</xdr:row>
      <xdr:rowOff>145748</xdr:rowOff>
    </xdr:to>
    <xdr:sp macro="" textlink="">
      <xdr:nvSpPr>
        <xdr:cNvPr id="538" name="楕円 537"/>
        <xdr:cNvSpPr/>
      </xdr:nvSpPr>
      <xdr:spPr>
        <a:xfrm>
          <a:off x="13652500" y="6730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136875</xdr:rowOff>
    </xdr:from>
    <xdr:ext cx="378565" cy="259045"/>
    <xdr:sp macro="" textlink="">
      <xdr:nvSpPr>
        <xdr:cNvPr id="539" name="テキスト ボックス 538"/>
        <xdr:cNvSpPr txBox="1"/>
      </xdr:nvSpPr>
      <xdr:spPr>
        <a:xfrm>
          <a:off x="13514017" y="68234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21605</xdr:rowOff>
    </xdr:from>
    <xdr:to>
      <xdr:col>67</xdr:col>
      <xdr:colOff>101600</xdr:colOff>
      <xdr:row>39</xdr:row>
      <xdr:rowOff>123205</xdr:rowOff>
    </xdr:to>
    <xdr:sp macro="" textlink="">
      <xdr:nvSpPr>
        <xdr:cNvPr id="540" name="楕円 539"/>
        <xdr:cNvSpPr/>
      </xdr:nvSpPr>
      <xdr:spPr>
        <a:xfrm>
          <a:off x="12763500" y="670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114332</xdr:rowOff>
    </xdr:from>
    <xdr:ext cx="469744" cy="259045"/>
    <xdr:sp macro="" textlink="">
      <xdr:nvSpPr>
        <xdr:cNvPr id="541" name="テキスト ボックス 540"/>
        <xdr:cNvSpPr txBox="1"/>
      </xdr:nvSpPr>
      <xdr:spPr>
        <a:xfrm>
          <a:off x="12579428" y="6800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1" name="直線コネクタ 60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2" name="テキスト ボックス 60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3" name="直線コネクタ 60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4" name="テキスト ボックス 60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5" name="直線コネクタ 60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6" name="テキスト ボックス 605"/>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7" name="直線コネクタ 60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8" name="テキスト ボックス 607"/>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9" name="直線コネクタ 60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0" name="テキスト ボックス 609"/>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1" name="直線コネクタ 61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2" name="テキスト ボックス 61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44014</xdr:rowOff>
    </xdr:from>
    <xdr:to>
      <xdr:col>85</xdr:col>
      <xdr:colOff>126364</xdr:colOff>
      <xdr:row>78</xdr:row>
      <xdr:rowOff>29601</xdr:rowOff>
    </xdr:to>
    <xdr:cxnSp macro="">
      <xdr:nvCxnSpPr>
        <xdr:cNvPr id="616" name="直線コネクタ 615"/>
        <xdr:cNvCxnSpPr/>
      </xdr:nvCxnSpPr>
      <xdr:spPr>
        <a:xfrm flipV="1">
          <a:off x="16317595" y="12045514"/>
          <a:ext cx="1269" cy="1357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33428</xdr:rowOff>
    </xdr:from>
    <xdr:ext cx="534377" cy="259045"/>
    <xdr:sp macro="" textlink="">
      <xdr:nvSpPr>
        <xdr:cNvPr id="617" name="公債費最小値テキスト"/>
        <xdr:cNvSpPr txBox="1"/>
      </xdr:nvSpPr>
      <xdr:spPr>
        <a:xfrm>
          <a:off x="16370300" y="13406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29601</xdr:rowOff>
    </xdr:from>
    <xdr:to>
      <xdr:col>86</xdr:col>
      <xdr:colOff>25400</xdr:colOff>
      <xdr:row>78</xdr:row>
      <xdr:rowOff>29601</xdr:rowOff>
    </xdr:to>
    <xdr:cxnSp macro="">
      <xdr:nvCxnSpPr>
        <xdr:cNvPr id="618" name="直線コネクタ 617"/>
        <xdr:cNvCxnSpPr/>
      </xdr:nvCxnSpPr>
      <xdr:spPr>
        <a:xfrm>
          <a:off x="16230600" y="13402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162141</xdr:rowOff>
    </xdr:from>
    <xdr:ext cx="599010" cy="259045"/>
    <xdr:sp macro="" textlink="">
      <xdr:nvSpPr>
        <xdr:cNvPr id="619" name="公債費最大値テキスト"/>
        <xdr:cNvSpPr txBox="1"/>
      </xdr:nvSpPr>
      <xdr:spPr>
        <a:xfrm>
          <a:off x="16370300" y="11820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44014</xdr:rowOff>
    </xdr:from>
    <xdr:to>
      <xdr:col>86</xdr:col>
      <xdr:colOff>25400</xdr:colOff>
      <xdr:row>70</xdr:row>
      <xdr:rowOff>44014</xdr:rowOff>
    </xdr:to>
    <xdr:cxnSp macro="">
      <xdr:nvCxnSpPr>
        <xdr:cNvPr id="620" name="直線コネクタ 619"/>
        <xdr:cNvCxnSpPr/>
      </xdr:nvCxnSpPr>
      <xdr:spPr>
        <a:xfrm>
          <a:off x="16230600" y="12045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152088</xdr:rowOff>
    </xdr:from>
    <xdr:to>
      <xdr:col>85</xdr:col>
      <xdr:colOff>127000</xdr:colOff>
      <xdr:row>76</xdr:row>
      <xdr:rowOff>163257</xdr:rowOff>
    </xdr:to>
    <xdr:cxnSp macro="">
      <xdr:nvCxnSpPr>
        <xdr:cNvPr id="621" name="直線コネクタ 620"/>
        <xdr:cNvCxnSpPr/>
      </xdr:nvCxnSpPr>
      <xdr:spPr>
        <a:xfrm flipV="1">
          <a:off x="15481300" y="13182288"/>
          <a:ext cx="838200" cy="11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104222</xdr:rowOff>
    </xdr:from>
    <xdr:ext cx="534377" cy="259045"/>
    <xdr:sp macro="" textlink="">
      <xdr:nvSpPr>
        <xdr:cNvPr id="622" name="公債費平均値テキスト"/>
        <xdr:cNvSpPr txBox="1"/>
      </xdr:nvSpPr>
      <xdr:spPr>
        <a:xfrm>
          <a:off x="16370300" y="126200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81345</xdr:rowOff>
    </xdr:from>
    <xdr:to>
      <xdr:col>85</xdr:col>
      <xdr:colOff>177800</xdr:colOff>
      <xdr:row>75</xdr:row>
      <xdr:rowOff>11495</xdr:rowOff>
    </xdr:to>
    <xdr:sp macro="" textlink="">
      <xdr:nvSpPr>
        <xdr:cNvPr id="623" name="フローチャート: 判断 622"/>
        <xdr:cNvSpPr/>
      </xdr:nvSpPr>
      <xdr:spPr>
        <a:xfrm>
          <a:off x="16268700" y="12768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96831</xdr:rowOff>
    </xdr:from>
    <xdr:to>
      <xdr:col>81</xdr:col>
      <xdr:colOff>50800</xdr:colOff>
      <xdr:row>76</xdr:row>
      <xdr:rowOff>163257</xdr:rowOff>
    </xdr:to>
    <xdr:cxnSp macro="">
      <xdr:nvCxnSpPr>
        <xdr:cNvPr id="624" name="直線コネクタ 623"/>
        <xdr:cNvCxnSpPr/>
      </xdr:nvCxnSpPr>
      <xdr:spPr>
        <a:xfrm>
          <a:off x="14592300" y="13127031"/>
          <a:ext cx="889000" cy="66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72451</xdr:rowOff>
    </xdr:from>
    <xdr:to>
      <xdr:col>81</xdr:col>
      <xdr:colOff>101600</xdr:colOff>
      <xdr:row>75</xdr:row>
      <xdr:rowOff>2601</xdr:rowOff>
    </xdr:to>
    <xdr:sp macro="" textlink="">
      <xdr:nvSpPr>
        <xdr:cNvPr id="625" name="フローチャート: 判断 624"/>
        <xdr:cNvSpPr/>
      </xdr:nvSpPr>
      <xdr:spPr>
        <a:xfrm>
          <a:off x="15430500" y="12759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19128</xdr:rowOff>
    </xdr:from>
    <xdr:ext cx="534377" cy="259045"/>
    <xdr:sp macro="" textlink="">
      <xdr:nvSpPr>
        <xdr:cNvPr id="626" name="テキスト ボックス 625"/>
        <xdr:cNvSpPr txBox="1"/>
      </xdr:nvSpPr>
      <xdr:spPr>
        <a:xfrm>
          <a:off x="15214111" y="12534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94633</xdr:rowOff>
    </xdr:from>
    <xdr:to>
      <xdr:col>76</xdr:col>
      <xdr:colOff>114300</xdr:colOff>
      <xdr:row>76</xdr:row>
      <xdr:rowOff>96831</xdr:rowOff>
    </xdr:to>
    <xdr:cxnSp macro="">
      <xdr:nvCxnSpPr>
        <xdr:cNvPr id="627" name="直線コネクタ 626"/>
        <xdr:cNvCxnSpPr/>
      </xdr:nvCxnSpPr>
      <xdr:spPr>
        <a:xfrm>
          <a:off x="13703300" y="13124833"/>
          <a:ext cx="889000" cy="2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34896</xdr:rowOff>
    </xdr:from>
    <xdr:to>
      <xdr:col>76</xdr:col>
      <xdr:colOff>165100</xdr:colOff>
      <xdr:row>74</xdr:row>
      <xdr:rowOff>136496</xdr:rowOff>
    </xdr:to>
    <xdr:sp macro="" textlink="">
      <xdr:nvSpPr>
        <xdr:cNvPr id="628" name="フローチャート: 判断 627"/>
        <xdr:cNvSpPr/>
      </xdr:nvSpPr>
      <xdr:spPr>
        <a:xfrm>
          <a:off x="14541500" y="12722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153023</xdr:rowOff>
    </xdr:from>
    <xdr:ext cx="534377" cy="259045"/>
    <xdr:sp macro="" textlink="">
      <xdr:nvSpPr>
        <xdr:cNvPr id="629" name="テキスト ボックス 628"/>
        <xdr:cNvSpPr txBox="1"/>
      </xdr:nvSpPr>
      <xdr:spPr>
        <a:xfrm>
          <a:off x="14325111" y="12497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89582</xdr:rowOff>
    </xdr:from>
    <xdr:to>
      <xdr:col>71</xdr:col>
      <xdr:colOff>177800</xdr:colOff>
      <xdr:row>76</xdr:row>
      <xdr:rowOff>94633</xdr:rowOff>
    </xdr:to>
    <xdr:cxnSp macro="">
      <xdr:nvCxnSpPr>
        <xdr:cNvPr id="630" name="直線コネクタ 629"/>
        <xdr:cNvCxnSpPr/>
      </xdr:nvCxnSpPr>
      <xdr:spPr>
        <a:xfrm>
          <a:off x="12814300" y="13119782"/>
          <a:ext cx="889000" cy="5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19296</xdr:rowOff>
    </xdr:from>
    <xdr:to>
      <xdr:col>72</xdr:col>
      <xdr:colOff>38100</xdr:colOff>
      <xdr:row>74</xdr:row>
      <xdr:rowOff>120896</xdr:rowOff>
    </xdr:to>
    <xdr:sp macro="" textlink="">
      <xdr:nvSpPr>
        <xdr:cNvPr id="631" name="フローチャート: 判断 630"/>
        <xdr:cNvSpPr/>
      </xdr:nvSpPr>
      <xdr:spPr>
        <a:xfrm>
          <a:off x="13652500" y="1270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137423</xdr:rowOff>
    </xdr:from>
    <xdr:ext cx="534377" cy="259045"/>
    <xdr:sp macro="" textlink="">
      <xdr:nvSpPr>
        <xdr:cNvPr id="632" name="テキスト ボックス 631"/>
        <xdr:cNvSpPr txBox="1"/>
      </xdr:nvSpPr>
      <xdr:spPr>
        <a:xfrm>
          <a:off x="13436111" y="12481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2783</xdr:rowOff>
    </xdr:from>
    <xdr:to>
      <xdr:col>67</xdr:col>
      <xdr:colOff>101600</xdr:colOff>
      <xdr:row>74</xdr:row>
      <xdr:rowOff>104383</xdr:rowOff>
    </xdr:to>
    <xdr:sp macro="" textlink="">
      <xdr:nvSpPr>
        <xdr:cNvPr id="633" name="フローチャート: 判断 632"/>
        <xdr:cNvSpPr/>
      </xdr:nvSpPr>
      <xdr:spPr>
        <a:xfrm>
          <a:off x="12763500" y="1269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120910</xdr:rowOff>
    </xdr:from>
    <xdr:ext cx="534377" cy="259045"/>
    <xdr:sp macro="" textlink="">
      <xdr:nvSpPr>
        <xdr:cNvPr id="634" name="テキスト ボックス 633"/>
        <xdr:cNvSpPr txBox="1"/>
      </xdr:nvSpPr>
      <xdr:spPr>
        <a:xfrm>
          <a:off x="12547111" y="1246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101288</xdr:rowOff>
    </xdr:from>
    <xdr:to>
      <xdr:col>85</xdr:col>
      <xdr:colOff>177800</xdr:colOff>
      <xdr:row>77</xdr:row>
      <xdr:rowOff>31438</xdr:rowOff>
    </xdr:to>
    <xdr:sp macro="" textlink="">
      <xdr:nvSpPr>
        <xdr:cNvPr id="640" name="楕円 639"/>
        <xdr:cNvSpPr/>
      </xdr:nvSpPr>
      <xdr:spPr>
        <a:xfrm>
          <a:off x="16268700" y="13131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79715</xdr:rowOff>
    </xdr:from>
    <xdr:ext cx="534377" cy="259045"/>
    <xdr:sp macro="" textlink="">
      <xdr:nvSpPr>
        <xdr:cNvPr id="641" name="公債費該当値テキスト"/>
        <xdr:cNvSpPr txBox="1"/>
      </xdr:nvSpPr>
      <xdr:spPr>
        <a:xfrm>
          <a:off x="16370300" y="13109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112457</xdr:rowOff>
    </xdr:from>
    <xdr:to>
      <xdr:col>81</xdr:col>
      <xdr:colOff>101600</xdr:colOff>
      <xdr:row>77</xdr:row>
      <xdr:rowOff>42607</xdr:rowOff>
    </xdr:to>
    <xdr:sp macro="" textlink="">
      <xdr:nvSpPr>
        <xdr:cNvPr id="642" name="楕円 641"/>
        <xdr:cNvSpPr/>
      </xdr:nvSpPr>
      <xdr:spPr>
        <a:xfrm>
          <a:off x="15430500" y="1314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33734</xdr:rowOff>
    </xdr:from>
    <xdr:ext cx="534377" cy="259045"/>
    <xdr:sp macro="" textlink="">
      <xdr:nvSpPr>
        <xdr:cNvPr id="643" name="テキスト ボックス 642"/>
        <xdr:cNvSpPr txBox="1"/>
      </xdr:nvSpPr>
      <xdr:spPr>
        <a:xfrm>
          <a:off x="15214111" y="13235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46031</xdr:rowOff>
    </xdr:from>
    <xdr:to>
      <xdr:col>76</xdr:col>
      <xdr:colOff>165100</xdr:colOff>
      <xdr:row>76</xdr:row>
      <xdr:rowOff>147631</xdr:rowOff>
    </xdr:to>
    <xdr:sp macro="" textlink="">
      <xdr:nvSpPr>
        <xdr:cNvPr id="644" name="楕円 643"/>
        <xdr:cNvSpPr/>
      </xdr:nvSpPr>
      <xdr:spPr>
        <a:xfrm>
          <a:off x="14541500" y="13076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138758</xdr:rowOff>
    </xdr:from>
    <xdr:ext cx="534377" cy="259045"/>
    <xdr:sp macro="" textlink="">
      <xdr:nvSpPr>
        <xdr:cNvPr id="645" name="テキスト ボックス 644"/>
        <xdr:cNvSpPr txBox="1"/>
      </xdr:nvSpPr>
      <xdr:spPr>
        <a:xfrm>
          <a:off x="14325111" y="1316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43833</xdr:rowOff>
    </xdr:from>
    <xdr:to>
      <xdr:col>72</xdr:col>
      <xdr:colOff>38100</xdr:colOff>
      <xdr:row>76</xdr:row>
      <xdr:rowOff>145433</xdr:rowOff>
    </xdr:to>
    <xdr:sp macro="" textlink="">
      <xdr:nvSpPr>
        <xdr:cNvPr id="646" name="楕円 645"/>
        <xdr:cNvSpPr/>
      </xdr:nvSpPr>
      <xdr:spPr>
        <a:xfrm>
          <a:off x="13652500" y="13074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136560</xdr:rowOff>
    </xdr:from>
    <xdr:ext cx="534377" cy="259045"/>
    <xdr:sp macro="" textlink="">
      <xdr:nvSpPr>
        <xdr:cNvPr id="647" name="テキスト ボックス 646"/>
        <xdr:cNvSpPr txBox="1"/>
      </xdr:nvSpPr>
      <xdr:spPr>
        <a:xfrm>
          <a:off x="13436111" y="13166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38782</xdr:rowOff>
    </xdr:from>
    <xdr:to>
      <xdr:col>67</xdr:col>
      <xdr:colOff>101600</xdr:colOff>
      <xdr:row>76</xdr:row>
      <xdr:rowOff>140382</xdr:rowOff>
    </xdr:to>
    <xdr:sp macro="" textlink="">
      <xdr:nvSpPr>
        <xdr:cNvPr id="648" name="楕円 647"/>
        <xdr:cNvSpPr/>
      </xdr:nvSpPr>
      <xdr:spPr>
        <a:xfrm>
          <a:off x="12763500" y="13068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131509</xdr:rowOff>
    </xdr:from>
    <xdr:ext cx="534377" cy="259045"/>
    <xdr:sp macro="" textlink="">
      <xdr:nvSpPr>
        <xdr:cNvPr id="649" name="テキスト ボックス 648"/>
        <xdr:cNvSpPr txBox="1"/>
      </xdr:nvSpPr>
      <xdr:spPr>
        <a:xfrm>
          <a:off x="12547111" y="1316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0" name="直線コネクタ 65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1" name="テキスト ボックス 66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2" name="直線コネクタ 66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3" name="テキスト ボックス 66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5" name="テキスト ボックス 66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6" name="直線コネクタ 66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7" name="テキスト ボックス 66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8" name="直線コネクタ 66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9" name="テキスト ボックス 66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134358</xdr:rowOff>
    </xdr:from>
    <xdr:to>
      <xdr:col>85</xdr:col>
      <xdr:colOff>126364</xdr:colOff>
      <xdr:row>99</xdr:row>
      <xdr:rowOff>28684</xdr:rowOff>
    </xdr:to>
    <xdr:cxnSp macro="">
      <xdr:nvCxnSpPr>
        <xdr:cNvPr id="673" name="直線コネクタ 672"/>
        <xdr:cNvCxnSpPr/>
      </xdr:nvCxnSpPr>
      <xdr:spPr>
        <a:xfrm flipV="1">
          <a:off x="16317595" y="15564858"/>
          <a:ext cx="1269" cy="1437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32511</xdr:rowOff>
    </xdr:from>
    <xdr:ext cx="469744" cy="259045"/>
    <xdr:sp macro="" textlink="">
      <xdr:nvSpPr>
        <xdr:cNvPr id="674" name="積立金最小値テキスト"/>
        <xdr:cNvSpPr txBox="1"/>
      </xdr:nvSpPr>
      <xdr:spPr>
        <a:xfrm>
          <a:off x="16370300" y="17006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28684</xdr:rowOff>
    </xdr:from>
    <xdr:to>
      <xdr:col>86</xdr:col>
      <xdr:colOff>25400</xdr:colOff>
      <xdr:row>99</xdr:row>
      <xdr:rowOff>28684</xdr:rowOff>
    </xdr:to>
    <xdr:cxnSp macro="">
      <xdr:nvCxnSpPr>
        <xdr:cNvPr id="675" name="直線コネクタ 674"/>
        <xdr:cNvCxnSpPr/>
      </xdr:nvCxnSpPr>
      <xdr:spPr>
        <a:xfrm>
          <a:off x="16230600" y="17002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81035</xdr:rowOff>
    </xdr:from>
    <xdr:ext cx="599010" cy="259045"/>
    <xdr:sp macro="" textlink="">
      <xdr:nvSpPr>
        <xdr:cNvPr id="676" name="積立金最大値テキスト"/>
        <xdr:cNvSpPr txBox="1"/>
      </xdr:nvSpPr>
      <xdr:spPr>
        <a:xfrm>
          <a:off x="16370300" y="15340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134358</xdr:rowOff>
    </xdr:from>
    <xdr:to>
      <xdr:col>86</xdr:col>
      <xdr:colOff>25400</xdr:colOff>
      <xdr:row>90</xdr:row>
      <xdr:rowOff>134358</xdr:rowOff>
    </xdr:to>
    <xdr:cxnSp macro="">
      <xdr:nvCxnSpPr>
        <xdr:cNvPr id="677" name="直線コネクタ 676"/>
        <xdr:cNvCxnSpPr/>
      </xdr:nvCxnSpPr>
      <xdr:spPr>
        <a:xfrm>
          <a:off x="16230600" y="15564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122684</xdr:rowOff>
    </xdr:from>
    <xdr:to>
      <xdr:col>85</xdr:col>
      <xdr:colOff>127000</xdr:colOff>
      <xdr:row>98</xdr:row>
      <xdr:rowOff>164984</xdr:rowOff>
    </xdr:to>
    <xdr:cxnSp macro="">
      <xdr:nvCxnSpPr>
        <xdr:cNvPr id="678" name="直線コネクタ 677"/>
        <xdr:cNvCxnSpPr/>
      </xdr:nvCxnSpPr>
      <xdr:spPr>
        <a:xfrm>
          <a:off x="15481300" y="16924784"/>
          <a:ext cx="838200" cy="42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107213</xdr:rowOff>
    </xdr:from>
    <xdr:ext cx="534377" cy="259045"/>
    <xdr:sp macro="" textlink="">
      <xdr:nvSpPr>
        <xdr:cNvPr id="679" name="積立金平均値テキスト"/>
        <xdr:cNvSpPr txBox="1"/>
      </xdr:nvSpPr>
      <xdr:spPr>
        <a:xfrm>
          <a:off x="16370300" y="16566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84336</xdr:rowOff>
    </xdr:from>
    <xdr:to>
      <xdr:col>85</xdr:col>
      <xdr:colOff>177800</xdr:colOff>
      <xdr:row>98</xdr:row>
      <xdr:rowOff>14486</xdr:rowOff>
    </xdr:to>
    <xdr:sp macro="" textlink="">
      <xdr:nvSpPr>
        <xdr:cNvPr id="680" name="フローチャート: 判断 679"/>
        <xdr:cNvSpPr/>
      </xdr:nvSpPr>
      <xdr:spPr>
        <a:xfrm>
          <a:off x="16268700" y="1671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92036</xdr:rowOff>
    </xdr:from>
    <xdr:to>
      <xdr:col>81</xdr:col>
      <xdr:colOff>50800</xdr:colOff>
      <xdr:row>98</xdr:row>
      <xdr:rowOff>122684</xdr:rowOff>
    </xdr:to>
    <xdr:cxnSp macro="">
      <xdr:nvCxnSpPr>
        <xdr:cNvPr id="681" name="直線コネクタ 680"/>
        <xdr:cNvCxnSpPr/>
      </xdr:nvCxnSpPr>
      <xdr:spPr>
        <a:xfrm>
          <a:off x="14592300" y="16894136"/>
          <a:ext cx="889000" cy="30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86613</xdr:rowOff>
    </xdr:from>
    <xdr:to>
      <xdr:col>81</xdr:col>
      <xdr:colOff>101600</xdr:colOff>
      <xdr:row>98</xdr:row>
      <xdr:rowOff>16763</xdr:rowOff>
    </xdr:to>
    <xdr:sp macro="" textlink="">
      <xdr:nvSpPr>
        <xdr:cNvPr id="682" name="フローチャート: 判断 681"/>
        <xdr:cNvSpPr/>
      </xdr:nvSpPr>
      <xdr:spPr>
        <a:xfrm>
          <a:off x="15430500" y="1671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33290</xdr:rowOff>
    </xdr:from>
    <xdr:ext cx="534377" cy="259045"/>
    <xdr:sp macro="" textlink="">
      <xdr:nvSpPr>
        <xdr:cNvPr id="683" name="テキスト ボックス 682"/>
        <xdr:cNvSpPr txBox="1"/>
      </xdr:nvSpPr>
      <xdr:spPr>
        <a:xfrm>
          <a:off x="15214111" y="16492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92036</xdr:rowOff>
    </xdr:from>
    <xdr:to>
      <xdr:col>76</xdr:col>
      <xdr:colOff>114300</xdr:colOff>
      <xdr:row>98</xdr:row>
      <xdr:rowOff>96853</xdr:rowOff>
    </xdr:to>
    <xdr:cxnSp macro="">
      <xdr:nvCxnSpPr>
        <xdr:cNvPr id="684" name="直線コネクタ 683"/>
        <xdr:cNvCxnSpPr/>
      </xdr:nvCxnSpPr>
      <xdr:spPr>
        <a:xfrm flipV="1">
          <a:off x="13703300" y="16894136"/>
          <a:ext cx="889000" cy="4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99904</xdr:rowOff>
    </xdr:from>
    <xdr:to>
      <xdr:col>76</xdr:col>
      <xdr:colOff>165100</xdr:colOff>
      <xdr:row>98</xdr:row>
      <xdr:rowOff>30054</xdr:rowOff>
    </xdr:to>
    <xdr:sp macro="" textlink="">
      <xdr:nvSpPr>
        <xdr:cNvPr id="685" name="フローチャート: 判断 684"/>
        <xdr:cNvSpPr/>
      </xdr:nvSpPr>
      <xdr:spPr>
        <a:xfrm>
          <a:off x="14541500" y="1673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46581</xdr:rowOff>
    </xdr:from>
    <xdr:ext cx="534377" cy="259045"/>
    <xdr:sp macro="" textlink="">
      <xdr:nvSpPr>
        <xdr:cNvPr id="686" name="テキスト ボックス 685"/>
        <xdr:cNvSpPr txBox="1"/>
      </xdr:nvSpPr>
      <xdr:spPr>
        <a:xfrm>
          <a:off x="14325111" y="1650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96853</xdr:rowOff>
    </xdr:from>
    <xdr:to>
      <xdr:col>71</xdr:col>
      <xdr:colOff>177800</xdr:colOff>
      <xdr:row>98</xdr:row>
      <xdr:rowOff>114188</xdr:rowOff>
    </xdr:to>
    <xdr:cxnSp macro="">
      <xdr:nvCxnSpPr>
        <xdr:cNvPr id="687" name="直線コネクタ 686"/>
        <xdr:cNvCxnSpPr/>
      </xdr:nvCxnSpPr>
      <xdr:spPr>
        <a:xfrm flipV="1">
          <a:off x="12814300" y="16898953"/>
          <a:ext cx="889000" cy="17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143672</xdr:rowOff>
    </xdr:from>
    <xdr:to>
      <xdr:col>72</xdr:col>
      <xdr:colOff>38100</xdr:colOff>
      <xdr:row>98</xdr:row>
      <xdr:rowOff>73822</xdr:rowOff>
    </xdr:to>
    <xdr:sp macro="" textlink="">
      <xdr:nvSpPr>
        <xdr:cNvPr id="688" name="フローチャート: 判断 687"/>
        <xdr:cNvSpPr/>
      </xdr:nvSpPr>
      <xdr:spPr>
        <a:xfrm>
          <a:off x="13652500" y="16774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90349</xdr:rowOff>
    </xdr:from>
    <xdr:ext cx="534377" cy="259045"/>
    <xdr:sp macro="" textlink="">
      <xdr:nvSpPr>
        <xdr:cNvPr id="689" name="テキスト ボックス 688"/>
        <xdr:cNvSpPr txBox="1"/>
      </xdr:nvSpPr>
      <xdr:spPr>
        <a:xfrm>
          <a:off x="13436111" y="1654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93968</xdr:rowOff>
    </xdr:from>
    <xdr:to>
      <xdr:col>67</xdr:col>
      <xdr:colOff>101600</xdr:colOff>
      <xdr:row>98</xdr:row>
      <xdr:rowOff>24118</xdr:rowOff>
    </xdr:to>
    <xdr:sp macro="" textlink="">
      <xdr:nvSpPr>
        <xdr:cNvPr id="690" name="フローチャート: 判断 689"/>
        <xdr:cNvSpPr/>
      </xdr:nvSpPr>
      <xdr:spPr>
        <a:xfrm>
          <a:off x="12763500" y="1672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40645</xdr:rowOff>
    </xdr:from>
    <xdr:ext cx="534377" cy="259045"/>
    <xdr:sp macro="" textlink="">
      <xdr:nvSpPr>
        <xdr:cNvPr id="691" name="テキスト ボックス 690"/>
        <xdr:cNvSpPr txBox="1"/>
      </xdr:nvSpPr>
      <xdr:spPr>
        <a:xfrm>
          <a:off x="12547111" y="16499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114184</xdr:rowOff>
    </xdr:from>
    <xdr:to>
      <xdr:col>85</xdr:col>
      <xdr:colOff>177800</xdr:colOff>
      <xdr:row>99</xdr:row>
      <xdr:rowOff>44334</xdr:rowOff>
    </xdr:to>
    <xdr:sp macro="" textlink="">
      <xdr:nvSpPr>
        <xdr:cNvPr id="697" name="楕円 696"/>
        <xdr:cNvSpPr/>
      </xdr:nvSpPr>
      <xdr:spPr>
        <a:xfrm>
          <a:off x="16268700" y="16916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29111</xdr:rowOff>
    </xdr:from>
    <xdr:ext cx="469744" cy="259045"/>
    <xdr:sp macro="" textlink="">
      <xdr:nvSpPr>
        <xdr:cNvPr id="698" name="積立金該当値テキスト"/>
        <xdr:cNvSpPr txBox="1"/>
      </xdr:nvSpPr>
      <xdr:spPr>
        <a:xfrm>
          <a:off x="16370300" y="16831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71884</xdr:rowOff>
    </xdr:from>
    <xdr:to>
      <xdr:col>81</xdr:col>
      <xdr:colOff>101600</xdr:colOff>
      <xdr:row>99</xdr:row>
      <xdr:rowOff>2034</xdr:rowOff>
    </xdr:to>
    <xdr:sp macro="" textlink="">
      <xdr:nvSpPr>
        <xdr:cNvPr id="699" name="楕円 698"/>
        <xdr:cNvSpPr/>
      </xdr:nvSpPr>
      <xdr:spPr>
        <a:xfrm>
          <a:off x="15430500" y="1687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164611</xdr:rowOff>
    </xdr:from>
    <xdr:ext cx="534377" cy="259045"/>
    <xdr:sp macro="" textlink="">
      <xdr:nvSpPr>
        <xdr:cNvPr id="700" name="テキスト ボックス 699"/>
        <xdr:cNvSpPr txBox="1"/>
      </xdr:nvSpPr>
      <xdr:spPr>
        <a:xfrm>
          <a:off x="15214111" y="16966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41236</xdr:rowOff>
    </xdr:from>
    <xdr:to>
      <xdr:col>76</xdr:col>
      <xdr:colOff>165100</xdr:colOff>
      <xdr:row>98</xdr:row>
      <xdr:rowOff>142836</xdr:rowOff>
    </xdr:to>
    <xdr:sp macro="" textlink="">
      <xdr:nvSpPr>
        <xdr:cNvPr id="701" name="楕円 700"/>
        <xdr:cNvSpPr/>
      </xdr:nvSpPr>
      <xdr:spPr>
        <a:xfrm>
          <a:off x="14541500" y="1684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133963</xdr:rowOff>
    </xdr:from>
    <xdr:ext cx="534377" cy="259045"/>
    <xdr:sp macro="" textlink="">
      <xdr:nvSpPr>
        <xdr:cNvPr id="702" name="テキスト ボックス 701"/>
        <xdr:cNvSpPr txBox="1"/>
      </xdr:nvSpPr>
      <xdr:spPr>
        <a:xfrm>
          <a:off x="14325111" y="16936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46053</xdr:rowOff>
    </xdr:from>
    <xdr:to>
      <xdr:col>72</xdr:col>
      <xdr:colOff>38100</xdr:colOff>
      <xdr:row>98</xdr:row>
      <xdr:rowOff>147653</xdr:rowOff>
    </xdr:to>
    <xdr:sp macro="" textlink="">
      <xdr:nvSpPr>
        <xdr:cNvPr id="703" name="楕円 702"/>
        <xdr:cNvSpPr/>
      </xdr:nvSpPr>
      <xdr:spPr>
        <a:xfrm>
          <a:off x="13652500" y="1684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138780</xdr:rowOff>
    </xdr:from>
    <xdr:ext cx="534377" cy="259045"/>
    <xdr:sp macro="" textlink="">
      <xdr:nvSpPr>
        <xdr:cNvPr id="704" name="テキスト ボックス 703"/>
        <xdr:cNvSpPr txBox="1"/>
      </xdr:nvSpPr>
      <xdr:spPr>
        <a:xfrm>
          <a:off x="13436111" y="16940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63388</xdr:rowOff>
    </xdr:from>
    <xdr:to>
      <xdr:col>67</xdr:col>
      <xdr:colOff>101600</xdr:colOff>
      <xdr:row>98</xdr:row>
      <xdr:rowOff>164988</xdr:rowOff>
    </xdr:to>
    <xdr:sp macro="" textlink="">
      <xdr:nvSpPr>
        <xdr:cNvPr id="705" name="楕円 704"/>
        <xdr:cNvSpPr/>
      </xdr:nvSpPr>
      <xdr:spPr>
        <a:xfrm>
          <a:off x="12763500" y="16865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156115</xdr:rowOff>
    </xdr:from>
    <xdr:ext cx="534377" cy="259045"/>
    <xdr:sp macro="" textlink="">
      <xdr:nvSpPr>
        <xdr:cNvPr id="706" name="テキスト ボックス 705"/>
        <xdr:cNvSpPr txBox="1"/>
      </xdr:nvSpPr>
      <xdr:spPr>
        <a:xfrm>
          <a:off x="12547111" y="16958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7" name="直線コネクタ 71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8" name="テキスト ボックス 71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9" name="直線コネクタ 71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0" name="テキスト ボックス 71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1" name="直線コネクタ 72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2" name="テキスト ボックス 72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3" name="直線コネクタ 72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4" name="テキスト ボックス 72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5" name="直線コネクタ 72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6" name="テキスト ボックス 72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121260</xdr:rowOff>
    </xdr:from>
    <xdr:to>
      <xdr:col>116</xdr:col>
      <xdr:colOff>62864</xdr:colOff>
      <xdr:row>39</xdr:row>
      <xdr:rowOff>44450</xdr:rowOff>
    </xdr:to>
    <xdr:cxnSp macro="">
      <xdr:nvCxnSpPr>
        <xdr:cNvPr id="730" name="直線コネクタ 729"/>
        <xdr:cNvCxnSpPr/>
      </xdr:nvCxnSpPr>
      <xdr:spPr>
        <a:xfrm flipV="1">
          <a:off x="22159595" y="5436210"/>
          <a:ext cx="1269" cy="1294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2" name="直線コネクタ 73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67937</xdr:rowOff>
    </xdr:from>
    <xdr:ext cx="534377" cy="259045"/>
    <xdr:sp macro="" textlink="">
      <xdr:nvSpPr>
        <xdr:cNvPr id="733" name="投資及び出資金最大値テキスト"/>
        <xdr:cNvSpPr txBox="1"/>
      </xdr:nvSpPr>
      <xdr:spPr>
        <a:xfrm>
          <a:off x="22212300" y="5211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121260</xdr:rowOff>
    </xdr:from>
    <xdr:to>
      <xdr:col>116</xdr:col>
      <xdr:colOff>152400</xdr:colOff>
      <xdr:row>31</xdr:row>
      <xdr:rowOff>121260</xdr:rowOff>
    </xdr:to>
    <xdr:cxnSp macro="">
      <xdr:nvCxnSpPr>
        <xdr:cNvPr id="734" name="直線コネクタ 733"/>
        <xdr:cNvCxnSpPr/>
      </xdr:nvCxnSpPr>
      <xdr:spPr>
        <a:xfrm>
          <a:off x="22072600" y="5436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10541</xdr:rowOff>
    </xdr:from>
    <xdr:to>
      <xdr:col>116</xdr:col>
      <xdr:colOff>63500</xdr:colOff>
      <xdr:row>39</xdr:row>
      <xdr:rowOff>22199</xdr:rowOff>
    </xdr:to>
    <xdr:cxnSp macro="">
      <xdr:nvCxnSpPr>
        <xdr:cNvPr id="735" name="直線コネクタ 734"/>
        <xdr:cNvCxnSpPr/>
      </xdr:nvCxnSpPr>
      <xdr:spPr>
        <a:xfrm>
          <a:off x="21323300" y="6697091"/>
          <a:ext cx="838200" cy="11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136618</xdr:rowOff>
    </xdr:from>
    <xdr:ext cx="469744" cy="259045"/>
    <xdr:sp macro="" textlink="">
      <xdr:nvSpPr>
        <xdr:cNvPr id="736" name="投資及び出資金平均値テキスト"/>
        <xdr:cNvSpPr txBox="1"/>
      </xdr:nvSpPr>
      <xdr:spPr>
        <a:xfrm>
          <a:off x="22212300" y="63088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113741</xdr:rowOff>
    </xdr:from>
    <xdr:to>
      <xdr:col>116</xdr:col>
      <xdr:colOff>114300</xdr:colOff>
      <xdr:row>38</xdr:row>
      <xdr:rowOff>43891</xdr:rowOff>
    </xdr:to>
    <xdr:sp macro="" textlink="">
      <xdr:nvSpPr>
        <xdr:cNvPr id="737" name="フローチャート: 判断 736"/>
        <xdr:cNvSpPr/>
      </xdr:nvSpPr>
      <xdr:spPr>
        <a:xfrm>
          <a:off x="22110700" y="6457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3149</xdr:rowOff>
    </xdr:from>
    <xdr:to>
      <xdr:col>111</xdr:col>
      <xdr:colOff>177800</xdr:colOff>
      <xdr:row>39</xdr:row>
      <xdr:rowOff>10541</xdr:rowOff>
    </xdr:to>
    <xdr:cxnSp macro="">
      <xdr:nvCxnSpPr>
        <xdr:cNvPr id="738" name="直線コネクタ 737"/>
        <xdr:cNvCxnSpPr/>
      </xdr:nvCxnSpPr>
      <xdr:spPr>
        <a:xfrm>
          <a:off x="20434300" y="6689699"/>
          <a:ext cx="889000" cy="7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163652</xdr:rowOff>
    </xdr:from>
    <xdr:to>
      <xdr:col>112</xdr:col>
      <xdr:colOff>38100</xdr:colOff>
      <xdr:row>38</xdr:row>
      <xdr:rowOff>93802</xdr:rowOff>
    </xdr:to>
    <xdr:sp macro="" textlink="">
      <xdr:nvSpPr>
        <xdr:cNvPr id="739" name="フローチャート: 判断 738"/>
        <xdr:cNvSpPr/>
      </xdr:nvSpPr>
      <xdr:spPr>
        <a:xfrm>
          <a:off x="21272500" y="6507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110329</xdr:rowOff>
    </xdr:from>
    <xdr:ext cx="469744" cy="259045"/>
    <xdr:sp macro="" textlink="">
      <xdr:nvSpPr>
        <xdr:cNvPr id="740" name="テキスト ボックス 739"/>
        <xdr:cNvSpPr txBox="1"/>
      </xdr:nvSpPr>
      <xdr:spPr>
        <a:xfrm>
          <a:off x="21088428" y="6282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169723</xdr:rowOff>
    </xdr:from>
    <xdr:to>
      <xdr:col>107</xdr:col>
      <xdr:colOff>50800</xdr:colOff>
      <xdr:row>39</xdr:row>
      <xdr:rowOff>3149</xdr:rowOff>
    </xdr:to>
    <xdr:cxnSp macro="">
      <xdr:nvCxnSpPr>
        <xdr:cNvPr id="741" name="直線コネクタ 740"/>
        <xdr:cNvCxnSpPr/>
      </xdr:nvCxnSpPr>
      <xdr:spPr>
        <a:xfrm>
          <a:off x="19545300" y="6684823"/>
          <a:ext cx="889000" cy="4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11405</xdr:rowOff>
    </xdr:from>
    <xdr:to>
      <xdr:col>107</xdr:col>
      <xdr:colOff>101600</xdr:colOff>
      <xdr:row>38</xdr:row>
      <xdr:rowOff>113005</xdr:rowOff>
    </xdr:to>
    <xdr:sp macro="" textlink="">
      <xdr:nvSpPr>
        <xdr:cNvPr id="742" name="フローチャート: 判断 741"/>
        <xdr:cNvSpPr/>
      </xdr:nvSpPr>
      <xdr:spPr>
        <a:xfrm>
          <a:off x="20383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129532</xdr:rowOff>
    </xdr:from>
    <xdr:ext cx="469744" cy="259045"/>
    <xdr:sp macro="" textlink="">
      <xdr:nvSpPr>
        <xdr:cNvPr id="743" name="テキスト ボックス 742"/>
        <xdr:cNvSpPr txBox="1"/>
      </xdr:nvSpPr>
      <xdr:spPr>
        <a:xfrm>
          <a:off x="20199428" y="630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164236</xdr:rowOff>
    </xdr:from>
    <xdr:to>
      <xdr:col>102</xdr:col>
      <xdr:colOff>114300</xdr:colOff>
      <xdr:row>38</xdr:row>
      <xdr:rowOff>169723</xdr:rowOff>
    </xdr:to>
    <xdr:cxnSp macro="">
      <xdr:nvCxnSpPr>
        <xdr:cNvPr id="744" name="直線コネクタ 743"/>
        <xdr:cNvCxnSpPr/>
      </xdr:nvCxnSpPr>
      <xdr:spPr>
        <a:xfrm>
          <a:off x="18656300" y="6679336"/>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28702</xdr:rowOff>
    </xdr:from>
    <xdr:to>
      <xdr:col>102</xdr:col>
      <xdr:colOff>165100</xdr:colOff>
      <xdr:row>38</xdr:row>
      <xdr:rowOff>130302</xdr:rowOff>
    </xdr:to>
    <xdr:sp macro="" textlink="">
      <xdr:nvSpPr>
        <xdr:cNvPr id="745" name="フローチャート: 判断 744"/>
        <xdr:cNvSpPr/>
      </xdr:nvSpPr>
      <xdr:spPr>
        <a:xfrm>
          <a:off x="19494500" y="6543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146829</xdr:rowOff>
    </xdr:from>
    <xdr:ext cx="469744" cy="259045"/>
    <xdr:sp macro="" textlink="">
      <xdr:nvSpPr>
        <xdr:cNvPr id="746" name="テキスト ボックス 745"/>
        <xdr:cNvSpPr txBox="1"/>
      </xdr:nvSpPr>
      <xdr:spPr>
        <a:xfrm>
          <a:off x="19310428" y="6319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154508</xdr:rowOff>
    </xdr:from>
    <xdr:to>
      <xdr:col>98</xdr:col>
      <xdr:colOff>38100</xdr:colOff>
      <xdr:row>38</xdr:row>
      <xdr:rowOff>84658</xdr:rowOff>
    </xdr:to>
    <xdr:sp macro="" textlink="">
      <xdr:nvSpPr>
        <xdr:cNvPr id="747" name="フローチャート: 判断 746"/>
        <xdr:cNvSpPr/>
      </xdr:nvSpPr>
      <xdr:spPr>
        <a:xfrm>
          <a:off x="18605500" y="6498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101185</xdr:rowOff>
    </xdr:from>
    <xdr:ext cx="469744" cy="259045"/>
    <xdr:sp macro="" textlink="">
      <xdr:nvSpPr>
        <xdr:cNvPr id="748" name="テキスト ボックス 747"/>
        <xdr:cNvSpPr txBox="1"/>
      </xdr:nvSpPr>
      <xdr:spPr>
        <a:xfrm>
          <a:off x="18421428" y="6273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142849</xdr:rowOff>
    </xdr:from>
    <xdr:to>
      <xdr:col>116</xdr:col>
      <xdr:colOff>114300</xdr:colOff>
      <xdr:row>39</xdr:row>
      <xdr:rowOff>72999</xdr:rowOff>
    </xdr:to>
    <xdr:sp macro="" textlink="">
      <xdr:nvSpPr>
        <xdr:cNvPr id="754" name="楕円 753"/>
        <xdr:cNvSpPr/>
      </xdr:nvSpPr>
      <xdr:spPr>
        <a:xfrm>
          <a:off x="22110700" y="6657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57776</xdr:rowOff>
    </xdr:from>
    <xdr:ext cx="378565" cy="259045"/>
    <xdr:sp macro="" textlink="">
      <xdr:nvSpPr>
        <xdr:cNvPr id="755" name="投資及び出資金該当値テキスト"/>
        <xdr:cNvSpPr txBox="1"/>
      </xdr:nvSpPr>
      <xdr:spPr>
        <a:xfrm>
          <a:off x="22212300" y="6572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131191</xdr:rowOff>
    </xdr:from>
    <xdr:to>
      <xdr:col>112</xdr:col>
      <xdr:colOff>38100</xdr:colOff>
      <xdr:row>39</xdr:row>
      <xdr:rowOff>61341</xdr:rowOff>
    </xdr:to>
    <xdr:sp macro="" textlink="">
      <xdr:nvSpPr>
        <xdr:cNvPr id="756" name="楕円 755"/>
        <xdr:cNvSpPr/>
      </xdr:nvSpPr>
      <xdr:spPr>
        <a:xfrm>
          <a:off x="21272500" y="6646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52468</xdr:rowOff>
    </xdr:from>
    <xdr:ext cx="378565" cy="259045"/>
    <xdr:sp macro="" textlink="">
      <xdr:nvSpPr>
        <xdr:cNvPr id="757" name="テキスト ボックス 756"/>
        <xdr:cNvSpPr txBox="1"/>
      </xdr:nvSpPr>
      <xdr:spPr>
        <a:xfrm>
          <a:off x="21134017" y="67390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123799</xdr:rowOff>
    </xdr:from>
    <xdr:to>
      <xdr:col>107</xdr:col>
      <xdr:colOff>101600</xdr:colOff>
      <xdr:row>39</xdr:row>
      <xdr:rowOff>53949</xdr:rowOff>
    </xdr:to>
    <xdr:sp macro="" textlink="">
      <xdr:nvSpPr>
        <xdr:cNvPr id="758" name="楕円 757"/>
        <xdr:cNvSpPr/>
      </xdr:nvSpPr>
      <xdr:spPr>
        <a:xfrm>
          <a:off x="20383500" y="6638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45076</xdr:rowOff>
    </xdr:from>
    <xdr:ext cx="378565" cy="259045"/>
    <xdr:sp macro="" textlink="">
      <xdr:nvSpPr>
        <xdr:cNvPr id="759" name="テキスト ボックス 758"/>
        <xdr:cNvSpPr txBox="1"/>
      </xdr:nvSpPr>
      <xdr:spPr>
        <a:xfrm>
          <a:off x="20245017" y="67316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118923</xdr:rowOff>
    </xdr:from>
    <xdr:to>
      <xdr:col>102</xdr:col>
      <xdr:colOff>165100</xdr:colOff>
      <xdr:row>39</xdr:row>
      <xdr:rowOff>49073</xdr:rowOff>
    </xdr:to>
    <xdr:sp macro="" textlink="">
      <xdr:nvSpPr>
        <xdr:cNvPr id="760" name="楕円 759"/>
        <xdr:cNvSpPr/>
      </xdr:nvSpPr>
      <xdr:spPr>
        <a:xfrm>
          <a:off x="19494500" y="663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40200</xdr:rowOff>
    </xdr:from>
    <xdr:ext cx="378565" cy="259045"/>
    <xdr:sp macro="" textlink="">
      <xdr:nvSpPr>
        <xdr:cNvPr id="761" name="テキスト ボックス 760"/>
        <xdr:cNvSpPr txBox="1"/>
      </xdr:nvSpPr>
      <xdr:spPr>
        <a:xfrm>
          <a:off x="19356017" y="67267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113436</xdr:rowOff>
    </xdr:from>
    <xdr:to>
      <xdr:col>98</xdr:col>
      <xdr:colOff>38100</xdr:colOff>
      <xdr:row>39</xdr:row>
      <xdr:rowOff>43586</xdr:rowOff>
    </xdr:to>
    <xdr:sp macro="" textlink="">
      <xdr:nvSpPr>
        <xdr:cNvPr id="762" name="楕円 761"/>
        <xdr:cNvSpPr/>
      </xdr:nvSpPr>
      <xdr:spPr>
        <a:xfrm>
          <a:off x="18605500" y="662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34713</xdr:rowOff>
    </xdr:from>
    <xdr:ext cx="378565" cy="259045"/>
    <xdr:sp macro="" textlink="">
      <xdr:nvSpPr>
        <xdr:cNvPr id="763" name="テキスト ボックス 762"/>
        <xdr:cNvSpPr txBox="1"/>
      </xdr:nvSpPr>
      <xdr:spPr>
        <a:xfrm>
          <a:off x="18467017" y="67212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4" name="直線コネクタ 77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5" name="テキスト ボックス 77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6" name="直線コネクタ 77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7" name="テキスト ボックス 776"/>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8" name="直線コネクタ 77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9" name="テキスト ボックス 778"/>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0" name="直線コネクタ 77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1" name="テキスト ボックス 780"/>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12095</xdr:rowOff>
    </xdr:from>
    <xdr:to>
      <xdr:col>116</xdr:col>
      <xdr:colOff>62864</xdr:colOff>
      <xdr:row>58</xdr:row>
      <xdr:rowOff>139700</xdr:rowOff>
    </xdr:to>
    <xdr:cxnSp macro="">
      <xdr:nvCxnSpPr>
        <xdr:cNvPr id="785" name="直線コネクタ 784"/>
        <xdr:cNvCxnSpPr/>
      </xdr:nvCxnSpPr>
      <xdr:spPr>
        <a:xfrm flipV="1">
          <a:off x="22159595" y="8584595"/>
          <a:ext cx="1269" cy="149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6"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7" name="直線コネクタ 78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130222</xdr:rowOff>
    </xdr:from>
    <xdr:ext cx="534377" cy="259045"/>
    <xdr:sp macro="" textlink="">
      <xdr:nvSpPr>
        <xdr:cNvPr id="788" name="貸付金最大値テキスト"/>
        <xdr:cNvSpPr txBox="1"/>
      </xdr:nvSpPr>
      <xdr:spPr>
        <a:xfrm>
          <a:off x="22212300" y="8359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12095</xdr:rowOff>
    </xdr:from>
    <xdr:to>
      <xdr:col>116</xdr:col>
      <xdr:colOff>152400</xdr:colOff>
      <xdr:row>50</xdr:row>
      <xdr:rowOff>12095</xdr:rowOff>
    </xdr:to>
    <xdr:cxnSp macro="">
      <xdr:nvCxnSpPr>
        <xdr:cNvPr id="789" name="直線コネクタ 788"/>
        <xdr:cNvCxnSpPr/>
      </xdr:nvCxnSpPr>
      <xdr:spPr>
        <a:xfrm>
          <a:off x="22072600" y="8584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50</xdr:row>
      <xdr:rowOff>12095</xdr:rowOff>
    </xdr:from>
    <xdr:to>
      <xdr:col>116</xdr:col>
      <xdr:colOff>63500</xdr:colOff>
      <xdr:row>51</xdr:row>
      <xdr:rowOff>109022</xdr:rowOff>
    </xdr:to>
    <xdr:cxnSp macro="">
      <xdr:nvCxnSpPr>
        <xdr:cNvPr id="790" name="直線コネクタ 789"/>
        <xdr:cNvCxnSpPr/>
      </xdr:nvCxnSpPr>
      <xdr:spPr>
        <a:xfrm flipV="1">
          <a:off x="21323300" y="8584595"/>
          <a:ext cx="838200" cy="26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87306</xdr:rowOff>
    </xdr:from>
    <xdr:ext cx="469744" cy="259045"/>
    <xdr:sp macro="" textlink="">
      <xdr:nvSpPr>
        <xdr:cNvPr id="791" name="貸付金平均値テキスト"/>
        <xdr:cNvSpPr txBox="1"/>
      </xdr:nvSpPr>
      <xdr:spPr>
        <a:xfrm>
          <a:off x="22212300" y="9859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108879</xdr:rowOff>
    </xdr:from>
    <xdr:to>
      <xdr:col>116</xdr:col>
      <xdr:colOff>114300</xdr:colOff>
      <xdr:row>58</xdr:row>
      <xdr:rowOff>39029</xdr:rowOff>
    </xdr:to>
    <xdr:sp macro="" textlink="">
      <xdr:nvSpPr>
        <xdr:cNvPr id="792" name="フローチャート: 判断 791"/>
        <xdr:cNvSpPr/>
      </xdr:nvSpPr>
      <xdr:spPr>
        <a:xfrm>
          <a:off x="22110700" y="988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50</xdr:row>
      <xdr:rowOff>39619</xdr:rowOff>
    </xdr:from>
    <xdr:to>
      <xdr:col>111</xdr:col>
      <xdr:colOff>177800</xdr:colOff>
      <xdr:row>51</xdr:row>
      <xdr:rowOff>109022</xdr:rowOff>
    </xdr:to>
    <xdr:cxnSp macro="">
      <xdr:nvCxnSpPr>
        <xdr:cNvPr id="793" name="直線コネクタ 792"/>
        <xdr:cNvCxnSpPr/>
      </xdr:nvCxnSpPr>
      <xdr:spPr>
        <a:xfrm>
          <a:off x="20434300" y="8612119"/>
          <a:ext cx="889000" cy="240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88534</xdr:rowOff>
    </xdr:from>
    <xdr:to>
      <xdr:col>112</xdr:col>
      <xdr:colOff>38100</xdr:colOff>
      <xdr:row>58</xdr:row>
      <xdr:rowOff>18684</xdr:rowOff>
    </xdr:to>
    <xdr:sp macro="" textlink="">
      <xdr:nvSpPr>
        <xdr:cNvPr id="794" name="フローチャート: 判断 793"/>
        <xdr:cNvSpPr/>
      </xdr:nvSpPr>
      <xdr:spPr>
        <a:xfrm>
          <a:off x="21272500" y="986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9811</xdr:rowOff>
    </xdr:from>
    <xdr:ext cx="469744" cy="259045"/>
    <xdr:sp macro="" textlink="">
      <xdr:nvSpPr>
        <xdr:cNvPr id="795" name="テキスト ボックス 794"/>
        <xdr:cNvSpPr txBox="1"/>
      </xdr:nvSpPr>
      <xdr:spPr>
        <a:xfrm>
          <a:off x="21088428" y="995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50</xdr:row>
      <xdr:rowOff>39619</xdr:rowOff>
    </xdr:from>
    <xdr:to>
      <xdr:col>107</xdr:col>
      <xdr:colOff>50800</xdr:colOff>
      <xdr:row>54</xdr:row>
      <xdr:rowOff>83556</xdr:rowOff>
    </xdr:to>
    <xdr:cxnSp macro="">
      <xdr:nvCxnSpPr>
        <xdr:cNvPr id="796" name="直線コネクタ 795"/>
        <xdr:cNvCxnSpPr/>
      </xdr:nvCxnSpPr>
      <xdr:spPr>
        <a:xfrm flipV="1">
          <a:off x="19545300" y="8612119"/>
          <a:ext cx="889000" cy="729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114823</xdr:rowOff>
    </xdr:from>
    <xdr:to>
      <xdr:col>107</xdr:col>
      <xdr:colOff>101600</xdr:colOff>
      <xdr:row>58</xdr:row>
      <xdr:rowOff>44973</xdr:rowOff>
    </xdr:to>
    <xdr:sp macro="" textlink="">
      <xdr:nvSpPr>
        <xdr:cNvPr id="797" name="フローチャート: 判断 796"/>
        <xdr:cNvSpPr/>
      </xdr:nvSpPr>
      <xdr:spPr>
        <a:xfrm>
          <a:off x="20383500" y="988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36100</xdr:rowOff>
    </xdr:from>
    <xdr:ext cx="469744" cy="259045"/>
    <xdr:sp macro="" textlink="">
      <xdr:nvSpPr>
        <xdr:cNvPr id="798" name="テキスト ボックス 797"/>
        <xdr:cNvSpPr txBox="1"/>
      </xdr:nvSpPr>
      <xdr:spPr>
        <a:xfrm>
          <a:off x="20199428" y="9980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83556</xdr:rowOff>
    </xdr:from>
    <xdr:to>
      <xdr:col>102</xdr:col>
      <xdr:colOff>114300</xdr:colOff>
      <xdr:row>55</xdr:row>
      <xdr:rowOff>164069</xdr:rowOff>
    </xdr:to>
    <xdr:cxnSp macro="">
      <xdr:nvCxnSpPr>
        <xdr:cNvPr id="799" name="直線コネクタ 798"/>
        <xdr:cNvCxnSpPr/>
      </xdr:nvCxnSpPr>
      <xdr:spPr>
        <a:xfrm flipV="1">
          <a:off x="18656300" y="9341856"/>
          <a:ext cx="889000" cy="251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79619</xdr:rowOff>
    </xdr:from>
    <xdr:to>
      <xdr:col>102</xdr:col>
      <xdr:colOff>165100</xdr:colOff>
      <xdr:row>58</xdr:row>
      <xdr:rowOff>9769</xdr:rowOff>
    </xdr:to>
    <xdr:sp macro="" textlink="">
      <xdr:nvSpPr>
        <xdr:cNvPr id="800" name="フローチャート: 判断 799"/>
        <xdr:cNvSpPr/>
      </xdr:nvSpPr>
      <xdr:spPr>
        <a:xfrm>
          <a:off x="19494500" y="9852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896</xdr:rowOff>
    </xdr:from>
    <xdr:ext cx="469744" cy="259045"/>
    <xdr:sp macro="" textlink="">
      <xdr:nvSpPr>
        <xdr:cNvPr id="801" name="テキスト ボックス 800"/>
        <xdr:cNvSpPr txBox="1"/>
      </xdr:nvSpPr>
      <xdr:spPr>
        <a:xfrm>
          <a:off x="19310428" y="9944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72623</xdr:rowOff>
    </xdr:from>
    <xdr:to>
      <xdr:col>98</xdr:col>
      <xdr:colOff>38100</xdr:colOff>
      <xdr:row>58</xdr:row>
      <xdr:rowOff>2773</xdr:rowOff>
    </xdr:to>
    <xdr:sp macro="" textlink="">
      <xdr:nvSpPr>
        <xdr:cNvPr id="802" name="フローチャート: 判断 801"/>
        <xdr:cNvSpPr/>
      </xdr:nvSpPr>
      <xdr:spPr>
        <a:xfrm>
          <a:off x="18605500" y="984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165350</xdr:rowOff>
    </xdr:from>
    <xdr:ext cx="469744" cy="259045"/>
    <xdr:sp macro="" textlink="">
      <xdr:nvSpPr>
        <xdr:cNvPr id="803" name="テキスト ボックス 802"/>
        <xdr:cNvSpPr txBox="1"/>
      </xdr:nvSpPr>
      <xdr:spPr>
        <a:xfrm>
          <a:off x="18421428" y="9938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49</xdr:row>
      <xdr:rowOff>132745</xdr:rowOff>
    </xdr:from>
    <xdr:to>
      <xdr:col>116</xdr:col>
      <xdr:colOff>114300</xdr:colOff>
      <xdr:row>50</xdr:row>
      <xdr:rowOff>62895</xdr:rowOff>
    </xdr:to>
    <xdr:sp macro="" textlink="">
      <xdr:nvSpPr>
        <xdr:cNvPr id="809" name="楕円 808"/>
        <xdr:cNvSpPr/>
      </xdr:nvSpPr>
      <xdr:spPr>
        <a:xfrm>
          <a:off x="22110700" y="853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49</xdr:row>
      <xdr:rowOff>85772</xdr:rowOff>
    </xdr:from>
    <xdr:ext cx="534377" cy="259045"/>
    <xdr:sp macro="" textlink="">
      <xdr:nvSpPr>
        <xdr:cNvPr id="810" name="貸付金該当値テキスト"/>
        <xdr:cNvSpPr txBox="1"/>
      </xdr:nvSpPr>
      <xdr:spPr>
        <a:xfrm>
          <a:off x="22212300" y="848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51</xdr:row>
      <xdr:rowOff>58222</xdr:rowOff>
    </xdr:from>
    <xdr:to>
      <xdr:col>112</xdr:col>
      <xdr:colOff>38100</xdr:colOff>
      <xdr:row>51</xdr:row>
      <xdr:rowOff>159822</xdr:rowOff>
    </xdr:to>
    <xdr:sp macro="" textlink="">
      <xdr:nvSpPr>
        <xdr:cNvPr id="811" name="楕円 810"/>
        <xdr:cNvSpPr/>
      </xdr:nvSpPr>
      <xdr:spPr>
        <a:xfrm>
          <a:off x="21272500" y="880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50</xdr:row>
      <xdr:rowOff>4899</xdr:rowOff>
    </xdr:from>
    <xdr:ext cx="534377" cy="259045"/>
    <xdr:sp macro="" textlink="">
      <xdr:nvSpPr>
        <xdr:cNvPr id="812" name="テキスト ボックス 811"/>
        <xdr:cNvSpPr txBox="1"/>
      </xdr:nvSpPr>
      <xdr:spPr>
        <a:xfrm>
          <a:off x="21056111" y="8577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49</xdr:row>
      <xdr:rowOff>160269</xdr:rowOff>
    </xdr:from>
    <xdr:to>
      <xdr:col>107</xdr:col>
      <xdr:colOff>101600</xdr:colOff>
      <xdr:row>50</xdr:row>
      <xdr:rowOff>90419</xdr:rowOff>
    </xdr:to>
    <xdr:sp macro="" textlink="">
      <xdr:nvSpPr>
        <xdr:cNvPr id="813" name="楕円 812"/>
        <xdr:cNvSpPr/>
      </xdr:nvSpPr>
      <xdr:spPr>
        <a:xfrm>
          <a:off x="20383500" y="8561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48</xdr:row>
      <xdr:rowOff>106946</xdr:rowOff>
    </xdr:from>
    <xdr:ext cx="534377" cy="259045"/>
    <xdr:sp macro="" textlink="">
      <xdr:nvSpPr>
        <xdr:cNvPr id="814" name="テキスト ボックス 813"/>
        <xdr:cNvSpPr txBox="1"/>
      </xdr:nvSpPr>
      <xdr:spPr>
        <a:xfrm>
          <a:off x="20167111" y="8336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32756</xdr:rowOff>
    </xdr:from>
    <xdr:to>
      <xdr:col>102</xdr:col>
      <xdr:colOff>165100</xdr:colOff>
      <xdr:row>54</xdr:row>
      <xdr:rowOff>134356</xdr:rowOff>
    </xdr:to>
    <xdr:sp macro="" textlink="">
      <xdr:nvSpPr>
        <xdr:cNvPr id="815" name="楕円 814"/>
        <xdr:cNvSpPr/>
      </xdr:nvSpPr>
      <xdr:spPr>
        <a:xfrm>
          <a:off x="19494500" y="9291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52</xdr:row>
      <xdr:rowOff>150883</xdr:rowOff>
    </xdr:from>
    <xdr:ext cx="534377" cy="259045"/>
    <xdr:sp macro="" textlink="">
      <xdr:nvSpPr>
        <xdr:cNvPr id="816" name="テキスト ボックス 815"/>
        <xdr:cNvSpPr txBox="1"/>
      </xdr:nvSpPr>
      <xdr:spPr>
        <a:xfrm>
          <a:off x="19278111" y="9066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113269</xdr:rowOff>
    </xdr:from>
    <xdr:to>
      <xdr:col>98</xdr:col>
      <xdr:colOff>38100</xdr:colOff>
      <xdr:row>56</xdr:row>
      <xdr:rowOff>43419</xdr:rowOff>
    </xdr:to>
    <xdr:sp macro="" textlink="">
      <xdr:nvSpPr>
        <xdr:cNvPr id="817" name="楕円 816"/>
        <xdr:cNvSpPr/>
      </xdr:nvSpPr>
      <xdr:spPr>
        <a:xfrm>
          <a:off x="18605500" y="9543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59946</xdr:rowOff>
    </xdr:from>
    <xdr:ext cx="534377" cy="259045"/>
    <xdr:sp macro="" textlink="">
      <xdr:nvSpPr>
        <xdr:cNvPr id="818" name="テキスト ボックス 817"/>
        <xdr:cNvSpPr txBox="1"/>
      </xdr:nvSpPr>
      <xdr:spPr>
        <a:xfrm>
          <a:off x="18389111" y="9318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9" name="テキスト ボックス 828"/>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7" name="テキスト ボックス 83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9" name="テキスト ボックス 83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136004</xdr:rowOff>
    </xdr:from>
    <xdr:to>
      <xdr:col>116</xdr:col>
      <xdr:colOff>62864</xdr:colOff>
      <xdr:row>79</xdr:row>
      <xdr:rowOff>12942</xdr:rowOff>
    </xdr:to>
    <xdr:cxnSp macro="">
      <xdr:nvCxnSpPr>
        <xdr:cNvPr id="843" name="直線コネクタ 842"/>
        <xdr:cNvCxnSpPr/>
      </xdr:nvCxnSpPr>
      <xdr:spPr>
        <a:xfrm flipV="1">
          <a:off x="22159595" y="12137504"/>
          <a:ext cx="1269" cy="1419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16769</xdr:rowOff>
    </xdr:from>
    <xdr:ext cx="534377" cy="259045"/>
    <xdr:sp macro="" textlink="">
      <xdr:nvSpPr>
        <xdr:cNvPr id="844" name="繰出金最小値テキスト"/>
        <xdr:cNvSpPr txBox="1"/>
      </xdr:nvSpPr>
      <xdr:spPr>
        <a:xfrm>
          <a:off x="22212300" y="1356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12942</xdr:rowOff>
    </xdr:from>
    <xdr:to>
      <xdr:col>116</xdr:col>
      <xdr:colOff>152400</xdr:colOff>
      <xdr:row>79</xdr:row>
      <xdr:rowOff>12942</xdr:rowOff>
    </xdr:to>
    <xdr:cxnSp macro="">
      <xdr:nvCxnSpPr>
        <xdr:cNvPr id="845" name="直線コネクタ 844"/>
        <xdr:cNvCxnSpPr/>
      </xdr:nvCxnSpPr>
      <xdr:spPr>
        <a:xfrm>
          <a:off x="22072600" y="13557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82681</xdr:rowOff>
    </xdr:from>
    <xdr:ext cx="599010" cy="259045"/>
    <xdr:sp macro="" textlink="">
      <xdr:nvSpPr>
        <xdr:cNvPr id="846" name="繰出金最大値テキスト"/>
        <xdr:cNvSpPr txBox="1"/>
      </xdr:nvSpPr>
      <xdr:spPr>
        <a:xfrm>
          <a:off x="22212300" y="11912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136004</xdr:rowOff>
    </xdr:from>
    <xdr:to>
      <xdr:col>116</xdr:col>
      <xdr:colOff>152400</xdr:colOff>
      <xdr:row>70</xdr:row>
      <xdr:rowOff>136004</xdr:rowOff>
    </xdr:to>
    <xdr:cxnSp macro="">
      <xdr:nvCxnSpPr>
        <xdr:cNvPr id="847" name="直線コネクタ 846"/>
        <xdr:cNvCxnSpPr/>
      </xdr:nvCxnSpPr>
      <xdr:spPr>
        <a:xfrm>
          <a:off x="22072600" y="12137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24943</xdr:rowOff>
    </xdr:from>
    <xdr:to>
      <xdr:col>116</xdr:col>
      <xdr:colOff>63500</xdr:colOff>
      <xdr:row>79</xdr:row>
      <xdr:rowOff>11074</xdr:rowOff>
    </xdr:to>
    <xdr:cxnSp macro="">
      <xdr:nvCxnSpPr>
        <xdr:cNvPr id="848" name="直線コネクタ 847"/>
        <xdr:cNvCxnSpPr/>
      </xdr:nvCxnSpPr>
      <xdr:spPr>
        <a:xfrm>
          <a:off x="21323300" y="13398043"/>
          <a:ext cx="838200" cy="157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20013</xdr:rowOff>
    </xdr:from>
    <xdr:ext cx="534377" cy="259045"/>
    <xdr:sp macro="" textlink="">
      <xdr:nvSpPr>
        <xdr:cNvPr id="849" name="繰出金平均値テキスト"/>
        <xdr:cNvSpPr txBox="1"/>
      </xdr:nvSpPr>
      <xdr:spPr>
        <a:xfrm>
          <a:off x="22212300" y="12878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168587</xdr:rowOff>
    </xdr:from>
    <xdr:to>
      <xdr:col>116</xdr:col>
      <xdr:colOff>114300</xdr:colOff>
      <xdr:row>76</xdr:row>
      <xdr:rowOff>98737</xdr:rowOff>
    </xdr:to>
    <xdr:sp macro="" textlink="">
      <xdr:nvSpPr>
        <xdr:cNvPr id="850" name="フローチャート: 判断 849"/>
        <xdr:cNvSpPr/>
      </xdr:nvSpPr>
      <xdr:spPr>
        <a:xfrm>
          <a:off x="22110700" y="1302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24943</xdr:rowOff>
    </xdr:from>
    <xdr:to>
      <xdr:col>111</xdr:col>
      <xdr:colOff>177800</xdr:colOff>
      <xdr:row>78</xdr:row>
      <xdr:rowOff>70816</xdr:rowOff>
    </xdr:to>
    <xdr:cxnSp macro="">
      <xdr:nvCxnSpPr>
        <xdr:cNvPr id="851" name="直線コネクタ 850"/>
        <xdr:cNvCxnSpPr/>
      </xdr:nvCxnSpPr>
      <xdr:spPr>
        <a:xfrm flipV="1">
          <a:off x="20434300" y="13398043"/>
          <a:ext cx="889000" cy="45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104140</xdr:rowOff>
    </xdr:from>
    <xdr:to>
      <xdr:col>112</xdr:col>
      <xdr:colOff>38100</xdr:colOff>
      <xdr:row>76</xdr:row>
      <xdr:rowOff>34289</xdr:rowOff>
    </xdr:to>
    <xdr:sp macro="" textlink="">
      <xdr:nvSpPr>
        <xdr:cNvPr id="852" name="フローチャート: 判断 851"/>
        <xdr:cNvSpPr/>
      </xdr:nvSpPr>
      <xdr:spPr>
        <a:xfrm>
          <a:off x="21272500" y="129628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50817</xdr:rowOff>
    </xdr:from>
    <xdr:ext cx="534377" cy="259045"/>
    <xdr:sp macro="" textlink="">
      <xdr:nvSpPr>
        <xdr:cNvPr id="853" name="テキスト ボックス 852"/>
        <xdr:cNvSpPr txBox="1"/>
      </xdr:nvSpPr>
      <xdr:spPr>
        <a:xfrm>
          <a:off x="21056111" y="1273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70816</xdr:rowOff>
    </xdr:from>
    <xdr:to>
      <xdr:col>107</xdr:col>
      <xdr:colOff>50800</xdr:colOff>
      <xdr:row>79</xdr:row>
      <xdr:rowOff>66339</xdr:rowOff>
    </xdr:to>
    <xdr:cxnSp macro="">
      <xdr:nvCxnSpPr>
        <xdr:cNvPr id="854" name="直線コネクタ 853"/>
        <xdr:cNvCxnSpPr/>
      </xdr:nvCxnSpPr>
      <xdr:spPr>
        <a:xfrm flipV="1">
          <a:off x="19545300" y="13443916"/>
          <a:ext cx="889000" cy="166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62820</xdr:rowOff>
    </xdr:from>
    <xdr:to>
      <xdr:col>107</xdr:col>
      <xdr:colOff>101600</xdr:colOff>
      <xdr:row>75</xdr:row>
      <xdr:rowOff>164421</xdr:rowOff>
    </xdr:to>
    <xdr:sp macro="" textlink="">
      <xdr:nvSpPr>
        <xdr:cNvPr id="855" name="フローチャート: 判断 854"/>
        <xdr:cNvSpPr/>
      </xdr:nvSpPr>
      <xdr:spPr>
        <a:xfrm>
          <a:off x="20383500" y="129215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9497</xdr:rowOff>
    </xdr:from>
    <xdr:ext cx="534377" cy="259045"/>
    <xdr:sp macro="" textlink="">
      <xdr:nvSpPr>
        <xdr:cNvPr id="856" name="テキスト ボックス 855"/>
        <xdr:cNvSpPr txBox="1"/>
      </xdr:nvSpPr>
      <xdr:spPr>
        <a:xfrm>
          <a:off x="20167111" y="1269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79</xdr:row>
      <xdr:rowOff>20523</xdr:rowOff>
    </xdr:from>
    <xdr:to>
      <xdr:col>102</xdr:col>
      <xdr:colOff>114300</xdr:colOff>
      <xdr:row>79</xdr:row>
      <xdr:rowOff>66339</xdr:rowOff>
    </xdr:to>
    <xdr:cxnSp macro="">
      <xdr:nvCxnSpPr>
        <xdr:cNvPr id="857" name="直線コネクタ 856"/>
        <xdr:cNvCxnSpPr/>
      </xdr:nvCxnSpPr>
      <xdr:spPr>
        <a:xfrm>
          <a:off x="18656300" y="13565073"/>
          <a:ext cx="889000" cy="45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102006</xdr:rowOff>
    </xdr:from>
    <xdr:to>
      <xdr:col>102</xdr:col>
      <xdr:colOff>165100</xdr:colOff>
      <xdr:row>76</xdr:row>
      <xdr:rowOff>32156</xdr:rowOff>
    </xdr:to>
    <xdr:sp macro="" textlink="">
      <xdr:nvSpPr>
        <xdr:cNvPr id="858" name="フローチャート: 判断 857"/>
        <xdr:cNvSpPr/>
      </xdr:nvSpPr>
      <xdr:spPr>
        <a:xfrm>
          <a:off x="19494500" y="12960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48683</xdr:rowOff>
    </xdr:from>
    <xdr:ext cx="534377" cy="259045"/>
    <xdr:sp macro="" textlink="">
      <xdr:nvSpPr>
        <xdr:cNvPr id="859" name="テキスト ボックス 858"/>
        <xdr:cNvSpPr txBox="1"/>
      </xdr:nvSpPr>
      <xdr:spPr>
        <a:xfrm>
          <a:off x="19278111" y="12735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149937</xdr:rowOff>
    </xdr:from>
    <xdr:to>
      <xdr:col>98</xdr:col>
      <xdr:colOff>38100</xdr:colOff>
      <xdr:row>76</xdr:row>
      <xdr:rowOff>80087</xdr:rowOff>
    </xdr:to>
    <xdr:sp macro="" textlink="">
      <xdr:nvSpPr>
        <xdr:cNvPr id="860" name="フローチャート: 判断 859"/>
        <xdr:cNvSpPr/>
      </xdr:nvSpPr>
      <xdr:spPr>
        <a:xfrm>
          <a:off x="18605500" y="13008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96614</xdr:rowOff>
    </xdr:from>
    <xdr:ext cx="534377" cy="259045"/>
    <xdr:sp macro="" textlink="">
      <xdr:nvSpPr>
        <xdr:cNvPr id="861" name="テキスト ボックス 860"/>
        <xdr:cNvSpPr txBox="1"/>
      </xdr:nvSpPr>
      <xdr:spPr>
        <a:xfrm>
          <a:off x="18389111" y="12783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131724</xdr:rowOff>
    </xdr:from>
    <xdr:to>
      <xdr:col>116</xdr:col>
      <xdr:colOff>114300</xdr:colOff>
      <xdr:row>79</xdr:row>
      <xdr:rowOff>61874</xdr:rowOff>
    </xdr:to>
    <xdr:sp macro="" textlink="">
      <xdr:nvSpPr>
        <xdr:cNvPr id="867" name="楕円 866"/>
        <xdr:cNvSpPr/>
      </xdr:nvSpPr>
      <xdr:spPr>
        <a:xfrm>
          <a:off x="22110700" y="1350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46651</xdr:rowOff>
    </xdr:from>
    <xdr:ext cx="534377" cy="259045"/>
    <xdr:sp macro="" textlink="">
      <xdr:nvSpPr>
        <xdr:cNvPr id="868" name="繰出金該当値テキスト"/>
        <xdr:cNvSpPr txBox="1"/>
      </xdr:nvSpPr>
      <xdr:spPr>
        <a:xfrm>
          <a:off x="22212300" y="13419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145593</xdr:rowOff>
    </xdr:from>
    <xdr:to>
      <xdr:col>112</xdr:col>
      <xdr:colOff>38100</xdr:colOff>
      <xdr:row>78</xdr:row>
      <xdr:rowOff>75743</xdr:rowOff>
    </xdr:to>
    <xdr:sp macro="" textlink="">
      <xdr:nvSpPr>
        <xdr:cNvPr id="869" name="楕円 868"/>
        <xdr:cNvSpPr/>
      </xdr:nvSpPr>
      <xdr:spPr>
        <a:xfrm>
          <a:off x="21272500" y="1334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66870</xdr:rowOff>
    </xdr:from>
    <xdr:ext cx="534377" cy="259045"/>
    <xdr:sp macro="" textlink="">
      <xdr:nvSpPr>
        <xdr:cNvPr id="870" name="テキスト ボックス 869"/>
        <xdr:cNvSpPr txBox="1"/>
      </xdr:nvSpPr>
      <xdr:spPr>
        <a:xfrm>
          <a:off x="21056111" y="13439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20016</xdr:rowOff>
    </xdr:from>
    <xdr:to>
      <xdr:col>107</xdr:col>
      <xdr:colOff>101600</xdr:colOff>
      <xdr:row>78</xdr:row>
      <xdr:rowOff>121616</xdr:rowOff>
    </xdr:to>
    <xdr:sp macro="" textlink="">
      <xdr:nvSpPr>
        <xdr:cNvPr id="871" name="楕円 870"/>
        <xdr:cNvSpPr/>
      </xdr:nvSpPr>
      <xdr:spPr>
        <a:xfrm>
          <a:off x="20383500" y="1339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112743</xdr:rowOff>
    </xdr:from>
    <xdr:ext cx="534377" cy="259045"/>
    <xdr:sp macro="" textlink="">
      <xdr:nvSpPr>
        <xdr:cNvPr id="872" name="テキスト ボックス 871"/>
        <xdr:cNvSpPr txBox="1"/>
      </xdr:nvSpPr>
      <xdr:spPr>
        <a:xfrm>
          <a:off x="20167111" y="1348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79</xdr:row>
      <xdr:rowOff>15539</xdr:rowOff>
    </xdr:from>
    <xdr:to>
      <xdr:col>102</xdr:col>
      <xdr:colOff>165100</xdr:colOff>
      <xdr:row>79</xdr:row>
      <xdr:rowOff>117139</xdr:rowOff>
    </xdr:to>
    <xdr:sp macro="" textlink="">
      <xdr:nvSpPr>
        <xdr:cNvPr id="873" name="楕円 872"/>
        <xdr:cNvSpPr/>
      </xdr:nvSpPr>
      <xdr:spPr>
        <a:xfrm>
          <a:off x="19494500" y="1356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79</xdr:row>
      <xdr:rowOff>108266</xdr:rowOff>
    </xdr:from>
    <xdr:ext cx="534377" cy="259045"/>
    <xdr:sp macro="" textlink="">
      <xdr:nvSpPr>
        <xdr:cNvPr id="874" name="テキスト ボックス 873"/>
        <xdr:cNvSpPr txBox="1"/>
      </xdr:nvSpPr>
      <xdr:spPr>
        <a:xfrm>
          <a:off x="19278111" y="13652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141173</xdr:rowOff>
    </xdr:from>
    <xdr:to>
      <xdr:col>98</xdr:col>
      <xdr:colOff>38100</xdr:colOff>
      <xdr:row>79</xdr:row>
      <xdr:rowOff>71323</xdr:rowOff>
    </xdr:to>
    <xdr:sp macro="" textlink="">
      <xdr:nvSpPr>
        <xdr:cNvPr id="875" name="楕円 874"/>
        <xdr:cNvSpPr/>
      </xdr:nvSpPr>
      <xdr:spPr>
        <a:xfrm>
          <a:off x="18605500" y="13514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79</xdr:row>
      <xdr:rowOff>62450</xdr:rowOff>
    </xdr:from>
    <xdr:ext cx="534377" cy="259045"/>
    <xdr:sp macro="" textlink="">
      <xdr:nvSpPr>
        <xdr:cNvPr id="876" name="テキスト ボックス 875"/>
        <xdr:cNvSpPr txBox="1"/>
      </xdr:nvSpPr>
      <xdr:spPr>
        <a:xfrm>
          <a:off x="18389111" y="13607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災害復旧費については、平成２８年度台風被害における道路橋りょう施設、土地改良施設等の復旧により大幅増となっている。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貸付金については、病院事業会計に対する貸付金が増となったことから、大幅増となっている。</a:t>
          </a:r>
        </a:p>
        <a:p>
          <a:r>
            <a:rPr kumimoji="1" lang="ja-JP" altLang="en-US" sz="1300">
              <a:latin typeface="ＭＳ Ｐゴシック" panose="020B0600070205080204" pitchFamily="50" charset="-128"/>
              <a:ea typeface="ＭＳ Ｐゴシック" panose="020B0600070205080204" pitchFamily="50" charset="-128"/>
            </a:rPr>
            <a:t>　普通建設事業費については、南小学校区保育所等建設工事、芽室中学校体育館改修工事等により増となっている。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北海道芽室町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18,734
18,690
513.76
13,871,532
13,556,173
302,470
7,189,000
8,809,377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72644</xdr:rowOff>
    </xdr:from>
    <xdr:to>
      <xdr:col>24</xdr:col>
      <xdr:colOff>62865</xdr:colOff>
      <xdr:row>38</xdr:row>
      <xdr:rowOff>108458</xdr:rowOff>
    </xdr:to>
    <xdr:cxnSp macro="">
      <xdr:nvCxnSpPr>
        <xdr:cNvPr id="56" name="直線コネクタ 55"/>
        <xdr:cNvCxnSpPr/>
      </xdr:nvCxnSpPr>
      <xdr:spPr>
        <a:xfrm flipV="1">
          <a:off x="4633595" y="5387594"/>
          <a:ext cx="1270" cy="1235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112285</xdr:rowOff>
    </xdr:from>
    <xdr:ext cx="469744" cy="259045"/>
    <xdr:sp macro="" textlink="">
      <xdr:nvSpPr>
        <xdr:cNvPr id="57" name="議会費最小値テキスト"/>
        <xdr:cNvSpPr txBox="1"/>
      </xdr:nvSpPr>
      <xdr:spPr>
        <a:xfrm>
          <a:off x="4686300" y="6627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108458</xdr:rowOff>
    </xdr:from>
    <xdr:to>
      <xdr:col>24</xdr:col>
      <xdr:colOff>152400</xdr:colOff>
      <xdr:row>38</xdr:row>
      <xdr:rowOff>108458</xdr:rowOff>
    </xdr:to>
    <xdr:cxnSp macro="">
      <xdr:nvCxnSpPr>
        <xdr:cNvPr id="58" name="直線コネクタ 57"/>
        <xdr:cNvCxnSpPr/>
      </xdr:nvCxnSpPr>
      <xdr:spPr>
        <a:xfrm>
          <a:off x="4546600" y="6623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19321</xdr:rowOff>
    </xdr:from>
    <xdr:ext cx="469744" cy="259045"/>
    <xdr:sp macro="" textlink="">
      <xdr:nvSpPr>
        <xdr:cNvPr id="59" name="議会費最大値テキスト"/>
        <xdr:cNvSpPr txBox="1"/>
      </xdr:nvSpPr>
      <xdr:spPr>
        <a:xfrm>
          <a:off x="4686300" y="5162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72644</xdr:rowOff>
    </xdr:from>
    <xdr:to>
      <xdr:col>24</xdr:col>
      <xdr:colOff>152400</xdr:colOff>
      <xdr:row>31</xdr:row>
      <xdr:rowOff>72644</xdr:rowOff>
    </xdr:to>
    <xdr:cxnSp macro="">
      <xdr:nvCxnSpPr>
        <xdr:cNvPr id="60" name="直線コネクタ 59"/>
        <xdr:cNvCxnSpPr/>
      </xdr:nvCxnSpPr>
      <xdr:spPr>
        <a:xfrm>
          <a:off x="4546600" y="538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146558</xdr:rowOff>
    </xdr:from>
    <xdr:to>
      <xdr:col>24</xdr:col>
      <xdr:colOff>63500</xdr:colOff>
      <xdr:row>34</xdr:row>
      <xdr:rowOff>124460</xdr:rowOff>
    </xdr:to>
    <xdr:cxnSp macro="">
      <xdr:nvCxnSpPr>
        <xdr:cNvPr id="61" name="直線コネクタ 60"/>
        <xdr:cNvCxnSpPr/>
      </xdr:nvCxnSpPr>
      <xdr:spPr>
        <a:xfrm>
          <a:off x="3797300" y="5804408"/>
          <a:ext cx="838200" cy="149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106189</xdr:rowOff>
    </xdr:from>
    <xdr:ext cx="469744" cy="259045"/>
    <xdr:sp macro="" textlink="">
      <xdr:nvSpPr>
        <xdr:cNvPr id="62" name="議会費平均値テキスト"/>
        <xdr:cNvSpPr txBox="1"/>
      </xdr:nvSpPr>
      <xdr:spPr>
        <a:xfrm>
          <a:off x="4686300" y="5935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127762</xdr:rowOff>
    </xdr:from>
    <xdr:to>
      <xdr:col>24</xdr:col>
      <xdr:colOff>114300</xdr:colOff>
      <xdr:row>35</xdr:row>
      <xdr:rowOff>57912</xdr:rowOff>
    </xdr:to>
    <xdr:sp macro="" textlink="">
      <xdr:nvSpPr>
        <xdr:cNvPr id="63" name="フローチャート: 判断 62"/>
        <xdr:cNvSpPr/>
      </xdr:nvSpPr>
      <xdr:spPr>
        <a:xfrm>
          <a:off x="4584700" y="595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146558</xdr:rowOff>
    </xdr:from>
    <xdr:to>
      <xdr:col>19</xdr:col>
      <xdr:colOff>177800</xdr:colOff>
      <xdr:row>34</xdr:row>
      <xdr:rowOff>70358</xdr:rowOff>
    </xdr:to>
    <xdr:cxnSp macro="">
      <xdr:nvCxnSpPr>
        <xdr:cNvPr id="64" name="直線コネクタ 63"/>
        <xdr:cNvCxnSpPr/>
      </xdr:nvCxnSpPr>
      <xdr:spPr>
        <a:xfrm flipV="1">
          <a:off x="2908300" y="5804408"/>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127762</xdr:rowOff>
    </xdr:from>
    <xdr:to>
      <xdr:col>20</xdr:col>
      <xdr:colOff>38100</xdr:colOff>
      <xdr:row>35</xdr:row>
      <xdr:rowOff>57912</xdr:rowOff>
    </xdr:to>
    <xdr:sp macro="" textlink="">
      <xdr:nvSpPr>
        <xdr:cNvPr id="65" name="フローチャート: 判断 64"/>
        <xdr:cNvSpPr/>
      </xdr:nvSpPr>
      <xdr:spPr>
        <a:xfrm>
          <a:off x="3746500" y="595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49039</xdr:rowOff>
    </xdr:from>
    <xdr:ext cx="469744" cy="259045"/>
    <xdr:sp macro="" textlink="">
      <xdr:nvSpPr>
        <xdr:cNvPr id="66" name="テキスト ボックス 65"/>
        <xdr:cNvSpPr txBox="1"/>
      </xdr:nvSpPr>
      <xdr:spPr>
        <a:xfrm>
          <a:off x="3562428" y="6049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70358</xdr:rowOff>
    </xdr:from>
    <xdr:to>
      <xdr:col>15</xdr:col>
      <xdr:colOff>50800</xdr:colOff>
      <xdr:row>35</xdr:row>
      <xdr:rowOff>34163</xdr:rowOff>
    </xdr:to>
    <xdr:cxnSp macro="">
      <xdr:nvCxnSpPr>
        <xdr:cNvPr id="67" name="直線コネクタ 66"/>
        <xdr:cNvCxnSpPr/>
      </xdr:nvCxnSpPr>
      <xdr:spPr>
        <a:xfrm flipV="1">
          <a:off x="2019300" y="5899658"/>
          <a:ext cx="889000" cy="135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889</xdr:rowOff>
    </xdr:from>
    <xdr:to>
      <xdr:col>15</xdr:col>
      <xdr:colOff>101600</xdr:colOff>
      <xdr:row>34</xdr:row>
      <xdr:rowOff>102489</xdr:rowOff>
    </xdr:to>
    <xdr:sp macro="" textlink="">
      <xdr:nvSpPr>
        <xdr:cNvPr id="68" name="フローチャート: 判断 67"/>
        <xdr:cNvSpPr/>
      </xdr:nvSpPr>
      <xdr:spPr>
        <a:xfrm>
          <a:off x="2857500" y="583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119016</xdr:rowOff>
    </xdr:from>
    <xdr:ext cx="469744" cy="259045"/>
    <xdr:sp macro="" textlink="">
      <xdr:nvSpPr>
        <xdr:cNvPr id="69" name="テキスト ボックス 68"/>
        <xdr:cNvSpPr txBox="1"/>
      </xdr:nvSpPr>
      <xdr:spPr>
        <a:xfrm>
          <a:off x="2673428" y="5605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117983</xdr:rowOff>
    </xdr:from>
    <xdr:to>
      <xdr:col>10</xdr:col>
      <xdr:colOff>114300</xdr:colOff>
      <xdr:row>35</xdr:row>
      <xdr:rowOff>34163</xdr:rowOff>
    </xdr:to>
    <xdr:cxnSp macro="">
      <xdr:nvCxnSpPr>
        <xdr:cNvPr id="70" name="直線コネクタ 69"/>
        <xdr:cNvCxnSpPr/>
      </xdr:nvCxnSpPr>
      <xdr:spPr>
        <a:xfrm>
          <a:off x="1130300" y="5947283"/>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62992</xdr:rowOff>
    </xdr:from>
    <xdr:to>
      <xdr:col>10</xdr:col>
      <xdr:colOff>165100</xdr:colOff>
      <xdr:row>34</xdr:row>
      <xdr:rowOff>164592</xdr:rowOff>
    </xdr:to>
    <xdr:sp macro="" textlink="">
      <xdr:nvSpPr>
        <xdr:cNvPr id="71" name="フローチャート: 判断 70"/>
        <xdr:cNvSpPr/>
      </xdr:nvSpPr>
      <xdr:spPr>
        <a:xfrm>
          <a:off x="1968500" y="589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9669</xdr:rowOff>
    </xdr:from>
    <xdr:ext cx="469744" cy="259045"/>
    <xdr:sp macro="" textlink="">
      <xdr:nvSpPr>
        <xdr:cNvPr id="72" name="テキスト ボックス 71"/>
        <xdr:cNvSpPr txBox="1"/>
      </xdr:nvSpPr>
      <xdr:spPr>
        <a:xfrm>
          <a:off x="1784428" y="566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108331</xdr:rowOff>
    </xdr:from>
    <xdr:to>
      <xdr:col>6</xdr:col>
      <xdr:colOff>38100</xdr:colOff>
      <xdr:row>35</xdr:row>
      <xdr:rowOff>38481</xdr:rowOff>
    </xdr:to>
    <xdr:sp macro="" textlink="">
      <xdr:nvSpPr>
        <xdr:cNvPr id="73" name="フローチャート: 判断 72"/>
        <xdr:cNvSpPr/>
      </xdr:nvSpPr>
      <xdr:spPr>
        <a:xfrm>
          <a:off x="1079500" y="5937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29608</xdr:rowOff>
    </xdr:from>
    <xdr:ext cx="469744" cy="259045"/>
    <xdr:sp macro="" textlink="">
      <xdr:nvSpPr>
        <xdr:cNvPr id="74" name="テキスト ボックス 73"/>
        <xdr:cNvSpPr txBox="1"/>
      </xdr:nvSpPr>
      <xdr:spPr>
        <a:xfrm>
          <a:off x="895428" y="6030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73660</xdr:rowOff>
    </xdr:from>
    <xdr:to>
      <xdr:col>24</xdr:col>
      <xdr:colOff>114300</xdr:colOff>
      <xdr:row>35</xdr:row>
      <xdr:rowOff>3810</xdr:rowOff>
    </xdr:to>
    <xdr:sp macro="" textlink="">
      <xdr:nvSpPr>
        <xdr:cNvPr id="80" name="楕円 79"/>
        <xdr:cNvSpPr/>
      </xdr:nvSpPr>
      <xdr:spPr>
        <a:xfrm>
          <a:off x="4584700" y="590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96537</xdr:rowOff>
    </xdr:from>
    <xdr:ext cx="469744" cy="259045"/>
    <xdr:sp macro="" textlink="">
      <xdr:nvSpPr>
        <xdr:cNvPr id="81" name="議会費該当値テキスト"/>
        <xdr:cNvSpPr txBox="1"/>
      </xdr:nvSpPr>
      <xdr:spPr>
        <a:xfrm>
          <a:off x="4686300" y="5754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95758</xdr:rowOff>
    </xdr:from>
    <xdr:to>
      <xdr:col>20</xdr:col>
      <xdr:colOff>38100</xdr:colOff>
      <xdr:row>34</xdr:row>
      <xdr:rowOff>25908</xdr:rowOff>
    </xdr:to>
    <xdr:sp macro="" textlink="">
      <xdr:nvSpPr>
        <xdr:cNvPr id="82" name="楕円 81"/>
        <xdr:cNvSpPr/>
      </xdr:nvSpPr>
      <xdr:spPr>
        <a:xfrm>
          <a:off x="3746500" y="5753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42435</xdr:rowOff>
    </xdr:from>
    <xdr:ext cx="469744" cy="259045"/>
    <xdr:sp macro="" textlink="">
      <xdr:nvSpPr>
        <xdr:cNvPr id="83" name="テキスト ボックス 82"/>
        <xdr:cNvSpPr txBox="1"/>
      </xdr:nvSpPr>
      <xdr:spPr>
        <a:xfrm>
          <a:off x="3562428" y="552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19558</xdr:rowOff>
    </xdr:from>
    <xdr:to>
      <xdr:col>15</xdr:col>
      <xdr:colOff>101600</xdr:colOff>
      <xdr:row>34</xdr:row>
      <xdr:rowOff>121158</xdr:rowOff>
    </xdr:to>
    <xdr:sp macro="" textlink="">
      <xdr:nvSpPr>
        <xdr:cNvPr id="84" name="楕円 83"/>
        <xdr:cNvSpPr/>
      </xdr:nvSpPr>
      <xdr:spPr>
        <a:xfrm>
          <a:off x="2857500" y="584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112285</xdr:rowOff>
    </xdr:from>
    <xdr:ext cx="469744" cy="259045"/>
    <xdr:sp macro="" textlink="">
      <xdr:nvSpPr>
        <xdr:cNvPr id="85" name="テキスト ボックス 84"/>
        <xdr:cNvSpPr txBox="1"/>
      </xdr:nvSpPr>
      <xdr:spPr>
        <a:xfrm>
          <a:off x="2673428" y="5941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154813</xdr:rowOff>
    </xdr:from>
    <xdr:to>
      <xdr:col>10</xdr:col>
      <xdr:colOff>165100</xdr:colOff>
      <xdr:row>35</xdr:row>
      <xdr:rowOff>84963</xdr:rowOff>
    </xdr:to>
    <xdr:sp macro="" textlink="">
      <xdr:nvSpPr>
        <xdr:cNvPr id="86" name="楕円 85"/>
        <xdr:cNvSpPr/>
      </xdr:nvSpPr>
      <xdr:spPr>
        <a:xfrm>
          <a:off x="1968500" y="5984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76090</xdr:rowOff>
    </xdr:from>
    <xdr:ext cx="469744" cy="259045"/>
    <xdr:sp macro="" textlink="">
      <xdr:nvSpPr>
        <xdr:cNvPr id="87" name="テキスト ボックス 86"/>
        <xdr:cNvSpPr txBox="1"/>
      </xdr:nvSpPr>
      <xdr:spPr>
        <a:xfrm>
          <a:off x="1784428" y="6076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67183</xdr:rowOff>
    </xdr:from>
    <xdr:to>
      <xdr:col>6</xdr:col>
      <xdr:colOff>38100</xdr:colOff>
      <xdr:row>34</xdr:row>
      <xdr:rowOff>168783</xdr:rowOff>
    </xdr:to>
    <xdr:sp macro="" textlink="">
      <xdr:nvSpPr>
        <xdr:cNvPr id="88" name="楕円 87"/>
        <xdr:cNvSpPr/>
      </xdr:nvSpPr>
      <xdr:spPr>
        <a:xfrm>
          <a:off x="1079500" y="589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13860</xdr:rowOff>
    </xdr:from>
    <xdr:ext cx="469744" cy="259045"/>
    <xdr:sp macro="" textlink="">
      <xdr:nvSpPr>
        <xdr:cNvPr id="89" name="テキスト ボックス 88"/>
        <xdr:cNvSpPr txBox="1"/>
      </xdr:nvSpPr>
      <xdr:spPr>
        <a:xfrm>
          <a:off x="895428" y="5671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6693</xdr:rowOff>
    </xdr:from>
    <xdr:to>
      <xdr:col>24</xdr:col>
      <xdr:colOff>62865</xdr:colOff>
      <xdr:row>59</xdr:row>
      <xdr:rowOff>44877</xdr:rowOff>
    </xdr:to>
    <xdr:cxnSp macro="">
      <xdr:nvCxnSpPr>
        <xdr:cNvPr id="114" name="直線コネクタ 113"/>
        <xdr:cNvCxnSpPr/>
      </xdr:nvCxnSpPr>
      <xdr:spPr>
        <a:xfrm flipV="1">
          <a:off x="4633595" y="8750643"/>
          <a:ext cx="1270" cy="1409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48704</xdr:rowOff>
    </xdr:from>
    <xdr:ext cx="534377" cy="259045"/>
    <xdr:sp macro="" textlink="">
      <xdr:nvSpPr>
        <xdr:cNvPr id="115" name="総務費最小値テキスト"/>
        <xdr:cNvSpPr txBox="1"/>
      </xdr:nvSpPr>
      <xdr:spPr>
        <a:xfrm>
          <a:off x="4686300" y="10164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44877</xdr:rowOff>
    </xdr:from>
    <xdr:to>
      <xdr:col>24</xdr:col>
      <xdr:colOff>152400</xdr:colOff>
      <xdr:row>59</xdr:row>
      <xdr:rowOff>44877</xdr:rowOff>
    </xdr:to>
    <xdr:cxnSp macro="">
      <xdr:nvCxnSpPr>
        <xdr:cNvPr id="116" name="直線コネクタ 115"/>
        <xdr:cNvCxnSpPr/>
      </xdr:nvCxnSpPr>
      <xdr:spPr>
        <a:xfrm>
          <a:off x="4546600" y="10160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124820</xdr:rowOff>
    </xdr:from>
    <xdr:ext cx="599010" cy="259045"/>
    <xdr:sp macro="" textlink="">
      <xdr:nvSpPr>
        <xdr:cNvPr id="117" name="総務費最大値テキスト"/>
        <xdr:cNvSpPr txBox="1"/>
      </xdr:nvSpPr>
      <xdr:spPr>
        <a:xfrm>
          <a:off x="4686300" y="8525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234,955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6693</xdr:rowOff>
    </xdr:from>
    <xdr:to>
      <xdr:col>24</xdr:col>
      <xdr:colOff>152400</xdr:colOff>
      <xdr:row>51</xdr:row>
      <xdr:rowOff>6693</xdr:rowOff>
    </xdr:to>
    <xdr:cxnSp macro="">
      <xdr:nvCxnSpPr>
        <xdr:cNvPr id="118" name="直線コネクタ 117"/>
        <xdr:cNvCxnSpPr/>
      </xdr:nvCxnSpPr>
      <xdr:spPr>
        <a:xfrm>
          <a:off x="4546600" y="8750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131859</xdr:rowOff>
    </xdr:from>
    <xdr:to>
      <xdr:col>24</xdr:col>
      <xdr:colOff>63500</xdr:colOff>
      <xdr:row>58</xdr:row>
      <xdr:rowOff>139982</xdr:rowOff>
    </xdr:to>
    <xdr:cxnSp macro="">
      <xdr:nvCxnSpPr>
        <xdr:cNvPr id="119" name="直線コネクタ 118"/>
        <xdr:cNvCxnSpPr/>
      </xdr:nvCxnSpPr>
      <xdr:spPr>
        <a:xfrm>
          <a:off x="3797300" y="10075959"/>
          <a:ext cx="838200" cy="8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150441</xdr:rowOff>
    </xdr:from>
    <xdr:ext cx="534377" cy="259045"/>
    <xdr:sp macro="" textlink="">
      <xdr:nvSpPr>
        <xdr:cNvPr id="120" name="総務費平均値テキスト"/>
        <xdr:cNvSpPr txBox="1"/>
      </xdr:nvSpPr>
      <xdr:spPr>
        <a:xfrm>
          <a:off x="4686300" y="9580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127564</xdr:rowOff>
    </xdr:from>
    <xdr:to>
      <xdr:col>24</xdr:col>
      <xdr:colOff>114300</xdr:colOff>
      <xdr:row>57</xdr:row>
      <xdr:rowOff>57714</xdr:rowOff>
    </xdr:to>
    <xdr:sp macro="" textlink="">
      <xdr:nvSpPr>
        <xdr:cNvPr id="121" name="フローチャート: 判断 120"/>
        <xdr:cNvSpPr/>
      </xdr:nvSpPr>
      <xdr:spPr>
        <a:xfrm>
          <a:off x="4584700" y="9728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118607</xdr:rowOff>
    </xdr:from>
    <xdr:to>
      <xdr:col>19</xdr:col>
      <xdr:colOff>177800</xdr:colOff>
      <xdr:row>58</xdr:row>
      <xdr:rowOff>131859</xdr:rowOff>
    </xdr:to>
    <xdr:cxnSp macro="">
      <xdr:nvCxnSpPr>
        <xdr:cNvPr id="122" name="直線コネクタ 121"/>
        <xdr:cNvCxnSpPr/>
      </xdr:nvCxnSpPr>
      <xdr:spPr>
        <a:xfrm>
          <a:off x="2908300" y="10062707"/>
          <a:ext cx="889000" cy="13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64005</xdr:rowOff>
    </xdr:from>
    <xdr:to>
      <xdr:col>20</xdr:col>
      <xdr:colOff>38100</xdr:colOff>
      <xdr:row>56</xdr:row>
      <xdr:rowOff>165605</xdr:rowOff>
    </xdr:to>
    <xdr:sp macro="" textlink="">
      <xdr:nvSpPr>
        <xdr:cNvPr id="123" name="フローチャート: 判断 122"/>
        <xdr:cNvSpPr/>
      </xdr:nvSpPr>
      <xdr:spPr>
        <a:xfrm>
          <a:off x="3746500" y="966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10682</xdr:rowOff>
    </xdr:from>
    <xdr:ext cx="599010" cy="259045"/>
    <xdr:sp macro="" textlink="">
      <xdr:nvSpPr>
        <xdr:cNvPr id="124" name="テキスト ボックス 123"/>
        <xdr:cNvSpPr txBox="1"/>
      </xdr:nvSpPr>
      <xdr:spPr>
        <a:xfrm>
          <a:off x="3497795" y="9440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118607</xdr:rowOff>
    </xdr:from>
    <xdr:to>
      <xdr:col>15</xdr:col>
      <xdr:colOff>50800</xdr:colOff>
      <xdr:row>58</xdr:row>
      <xdr:rowOff>169433</xdr:rowOff>
    </xdr:to>
    <xdr:cxnSp macro="">
      <xdr:nvCxnSpPr>
        <xdr:cNvPr id="125" name="直線コネクタ 124"/>
        <xdr:cNvCxnSpPr/>
      </xdr:nvCxnSpPr>
      <xdr:spPr>
        <a:xfrm flipV="1">
          <a:off x="2019300" y="10062707"/>
          <a:ext cx="889000" cy="50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91735</xdr:rowOff>
    </xdr:from>
    <xdr:to>
      <xdr:col>15</xdr:col>
      <xdr:colOff>101600</xdr:colOff>
      <xdr:row>57</xdr:row>
      <xdr:rowOff>21885</xdr:rowOff>
    </xdr:to>
    <xdr:sp macro="" textlink="">
      <xdr:nvSpPr>
        <xdr:cNvPr id="126" name="フローチャート: 判断 125"/>
        <xdr:cNvSpPr/>
      </xdr:nvSpPr>
      <xdr:spPr>
        <a:xfrm>
          <a:off x="2857500" y="9692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38412</xdr:rowOff>
    </xdr:from>
    <xdr:ext cx="599010" cy="259045"/>
    <xdr:sp macro="" textlink="">
      <xdr:nvSpPr>
        <xdr:cNvPr id="127" name="テキスト ボックス 126"/>
        <xdr:cNvSpPr txBox="1"/>
      </xdr:nvSpPr>
      <xdr:spPr>
        <a:xfrm>
          <a:off x="2608795" y="9468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91191</xdr:rowOff>
    </xdr:from>
    <xdr:to>
      <xdr:col>10</xdr:col>
      <xdr:colOff>114300</xdr:colOff>
      <xdr:row>58</xdr:row>
      <xdr:rowOff>169433</xdr:rowOff>
    </xdr:to>
    <xdr:cxnSp macro="">
      <xdr:nvCxnSpPr>
        <xdr:cNvPr id="128" name="直線コネクタ 127"/>
        <xdr:cNvCxnSpPr/>
      </xdr:nvCxnSpPr>
      <xdr:spPr>
        <a:xfrm>
          <a:off x="1130300" y="10035291"/>
          <a:ext cx="889000" cy="78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134155</xdr:rowOff>
    </xdr:from>
    <xdr:to>
      <xdr:col>10</xdr:col>
      <xdr:colOff>165100</xdr:colOff>
      <xdr:row>57</xdr:row>
      <xdr:rowOff>64305</xdr:rowOff>
    </xdr:to>
    <xdr:sp macro="" textlink="">
      <xdr:nvSpPr>
        <xdr:cNvPr id="129" name="フローチャート: 判断 128"/>
        <xdr:cNvSpPr/>
      </xdr:nvSpPr>
      <xdr:spPr>
        <a:xfrm>
          <a:off x="1968500" y="9735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80832</xdr:rowOff>
    </xdr:from>
    <xdr:ext cx="534377" cy="259045"/>
    <xdr:sp macro="" textlink="">
      <xdr:nvSpPr>
        <xdr:cNvPr id="130" name="テキスト ボックス 129"/>
        <xdr:cNvSpPr txBox="1"/>
      </xdr:nvSpPr>
      <xdr:spPr>
        <a:xfrm>
          <a:off x="1752111" y="9510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61475</xdr:rowOff>
    </xdr:from>
    <xdr:to>
      <xdr:col>6</xdr:col>
      <xdr:colOff>38100</xdr:colOff>
      <xdr:row>56</xdr:row>
      <xdr:rowOff>163075</xdr:rowOff>
    </xdr:to>
    <xdr:sp macro="" textlink="">
      <xdr:nvSpPr>
        <xdr:cNvPr id="131" name="フローチャート: 判断 130"/>
        <xdr:cNvSpPr/>
      </xdr:nvSpPr>
      <xdr:spPr>
        <a:xfrm>
          <a:off x="1079500" y="966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8152</xdr:rowOff>
    </xdr:from>
    <xdr:ext cx="599010" cy="259045"/>
    <xdr:sp macro="" textlink="">
      <xdr:nvSpPr>
        <xdr:cNvPr id="132" name="テキスト ボックス 131"/>
        <xdr:cNvSpPr txBox="1"/>
      </xdr:nvSpPr>
      <xdr:spPr>
        <a:xfrm>
          <a:off x="830795" y="9437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89182</xdr:rowOff>
    </xdr:from>
    <xdr:to>
      <xdr:col>24</xdr:col>
      <xdr:colOff>114300</xdr:colOff>
      <xdr:row>59</xdr:row>
      <xdr:rowOff>19332</xdr:rowOff>
    </xdr:to>
    <xdr:sp macro="" textlink="">
      <xdr:nvSpPr>
        <xdr:cNvPr id="138" name="楕円 137"/>
        <xdr:cNvSpPr/>
      </xdr:nvSpPr>
      <xdr:spPr>
        <a:xfrm>
          <a:off x="4584700" y="10033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4109</xdr:rowOff>
    </xdr:from>
    <xdr:ext cx="534377" cy="259045"/>
    <xdr:sp macro="" textlink="">
      <xdr:nvSpPr>
        <xdr:cNvPr id="139" name="総務費該当値テキスト"/>
        <xdr:cNvSpPr txBox="1"/>
      </xdr:nvSpPr>
      <xdr:spPr>
        <a:xfrm>
          <a:off x="4686300" y="9948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81059</xdr:rowOff>
    </xdr:from>
    <xdr:to>
      <xdr:col>20</xdr:col>
      <xdr:colOff>38100</xdr:colOff>
      <xdr:row>59</xdr:row>
      <xdr:rowOff>11209</xdr:rowOff>
    </xdr:to>
    <xdr:sp macro="" textlink="">
      <xdr:nvSpPr>
        <xdr:cNvPr id="140" name="楕円 139"/>
        <xdr:cNvSpPr/>
      </xdr:nvSpPr>
      <xdr:spPr>
        <a:xfrm>
          <a:off x="3746500" y="10025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2336</xdr:rowOff>
    </xdr:from>
    <xdr:ext cx="534377" cy="259045"/>
    <xdr:sp macro="" textlink="">
      <xdr:nvSpPr>
        <xdr:cNvPr id="141" name="テキスト ボックス 140"/>
        <xdr:cNvSpPr txBox="1"/>
      </xdr:nvSpPr>
      <xdr:spPr>
        <a:xfrm>
          <a:off x="3530111" y="10117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67807</xdr:rowOff>
    </xdr:from>
    <xdr:to>
      <xdr:col>15</xdr:col>
      <xdr:colOff>101600</xdr:colOff>
      <xdr:row>58</xdr:row>
      <xdr:rowOff>169407</xdr:rowOff>
    </xdr:to>
    <xdr:sp macro="" textlink="">
      <xdr:nvSpPr>
        <xdr:cNvPr id="142" name="楕円 141"/>
        <xdr:cNvSpPr/>
      </xdr:nvSpPr>
      <xdr:spPr>
        <a:xfrm>
          <a:off x="2857500" y="10011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160534</xdr:rowOff>
    </xdr:from>
    <xdr:ext cx="534377" cy="259045"/>
    <xdr:sp macro="" textlink="">
      <xdr:nvSpPr>
        <xdr:cNvPr id="143" name="テキスト ボックス 142"/>
        <xdr:cNvSpPr txBox="1"/>
      </xdr:nvSpPr>
      <xdr:spPr>
        <a:xfrm>
          <a:off x="2641111" y="10104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118633</xdr:rowOff>
    </xdr:from>
    <xdr:to>
      <xdr:col>10</xdr:col>
      <xdr:colOff>165100</xdr:colOff>
      <xdr:row>59</xdr:row>
      <xdr:rowOff>48783</xdr:rowOff>
    </xdr:to>
    <xdr:sp macro="" textlink="">
      <xdr:nvSpPr>
        <xdr:cNvPr id="144" name="楕円 143"/>
        <xdr:cNvSpPr/>
      </xdr:nvSpPr>
      <xdr:spPr>
        <a:xfrm>
          <a:off x="1968500" y="10062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39910</xdr:rowOff>
    </xdr:from>
    <xdr:ext cx="534377" cy="259045"/>
    <xdr:sp macro="" textlink="">
      <xdr:nvSpPr>
        <xdr:cNvPr id="145" name="テキスト ボックス 144"/>
        <xdr:cNvSpPr txBox="1"/>
      </xdr:nvSpPr>
      <xdr:spPr>
        <a:xfrm>
          <a:off x="1752111" y="10155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40391</xdr:rowOff>
    </xdr:from>
    <xdr:to>
      <xdr:col>6</xdr:col>
      <xdr:colOff>38100</xdr:colOff>
      <xdr:row>58</xdr:row>
      <xdr:rowOff>141991</xdr:rowOff>
    </xdr:to>
    <xdr:sp macro="" textlink="">
      <xdr:nvSpPr>
        <xdr:cNvPr id="146" name="楕円 145"/>
        <xdr:cNvSpPr/>
      </xdr:nvSpPr>
      <xdr:spPr>
        <a:xfrm>
          <a:off x="1079500" y="9984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133118</xdr:rowOff>
    </xdr:from>
    <xdr:ext cx="534377" cy="259045"/>
    <xdr:sp macro="" textlink="">
      <xdr:nvSpPr>
        <xdr:cNvPr id="147" name="テキスト ボックス 146"/>
        <xdr:cNvSpPr txBox="1"/>
      </xdr:nvSpPr>
      <xdr:spPr>
        <a:xfrm>
          <a:off x="863111" y="1007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0" name="テキスト ボックス 159"/>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160263</xdr:rowOff>
    </xdr:from>
    <xdr:to>
      <xdr:col>24</xdr:col>
      <xdr:colOff>62865</xdr:colOff>
      <xdr:row>78</xdr:row>
      <xdr:rowOff>28253</xdr:rowOff>
    </xdr:to>
    <xdr:cxnSp macro="">
      <xdr:nvCxnSpPr>
        <xdr:cNvPr id="174" name="直線コネクタ 173"/>
        <xdr:cNvCxnSpPr/>
      </xdr:nvCxnSpPr>
      <xdr:spPr>
        <a:xfrm flipV="1">
          <a:off x="4633595" y="12161763"/>
          <a:ext cx="1270" cy="1239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32080</xdr:rowOff>
    </xdr:from>
    <xdr:ext cx="599010" cy="259045"/>
    <xdr:sp macro="" textlink="">
      <xdr:nvSpPr>
        <xdr:cNvPr id="175" name="民生費最小値テキスト"/>
        <xdr:cNvSpPr txBox="1"/>
      </xdr:nvSpPr>
      <xdr:spPr>
        <a:xfrm>
          <a:off x="4686300" y="13405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28253</xdr:rowOff>
    </xdr:from>
    <xdr:to>
      <xdr:col>24</xdr:col>
      <xdr:colOff>152400</xdr:colOff>
      <xdr:row>78</xdr:row>
      <xdr:rowOff>28253</xdr:rowOff>
    </xdr:to>
    <xdr:cxnSp macro="">
      <xdr:nvCxnSpPr>
        <xdr:cNvPr id="176" name="直線コネクタ 175"/>
        <xdr:cNvCxnSpPr/>
      </xdr:nvCxnSpPr>
      <xdr:spPr>
        <a:xfrm>
          <a:off x="4546600" y="13401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106940</xdr:rowOff>
    </xdr:from>
    <xdr:ext cx="599010" cy="259045"/>
    <xdr:sp macro="" textlink="">
      <xdr:nvSpPr>
        <xdr:cNvPr id="177" name="民生費最大値テキスト"/>
        <xdr:cNvSpPr txBox="1"/>
      </xdr:nvSpPr>
      <xdr:spPr>
        <a:xfrm>
          <a:off x="4686300" y="11936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226,111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160263</xdr:rowOff>
    </xdr:from>
    <xdr:to>
      <xdr:col>24</xdr:col>
      <xdr:colOff>152400</xdr:colOff>
      <xdr:row>70</xdr:row>
      <xdr:rowOff>160263</xdr:rowOff>
    </xdr:to>
    <xdr:cxnSp macro="">
      <xdr:nvCxnSpPr>
        <xdr:cNvPr id="178" name="直線コネクタ 177"/>
        <xdr:cNvCxnSpPr/>
      </xdr:nvCxnSpPr>
      <xdr:spPr>
        <a:xfrm>
          <a:off x="4546600" y="1216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18988</xdr:rowOff>
    </xdr:from>
    <xdr:to>
      <xdr:col>24</xdr:col>
      <xdr:colOff>63500</xdr:colOff>
      <xdr:row>74</xdr:row>
      <xdr:rowOff>155659</xdr:rowOff>
    </xdr:to>
    <xdr:cxnSp macro="">
      <xdr:nvCxnSpPr>
        <xdr:cNvPr id="179" name="直線コネクタ 178"/>
        <xdr:cNvCxnSpPr/>
      </xdr:nvCxnSpPr>
      <xdr:spPr>
        <a:xfrm flipV="1">
          <a:off x="3797300" y="12706288"/>
          <a:ext cx="838200" cy="136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41398</xdr:rowOff>
    </xdr:from>
    <xdr:ext cx="599010" cy="259045"/>
    <xdr:sp macro="" textlink="">
      <xdr:nvSpPr>
        <xdr:cNvPr id="180" name="民生費平均値テキスト"/>
        <xdr:cNvSpPr txBox="1"/>
      </xdr:nvSpPr>
      <xdr:spPr>
        <a:xfrm>
          <a:off x="4686300" y="127286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62971</xdr:rowOff>
    </xdr:from>
    <xdr:to>
      <xdr:col>24</xdr:col>
      <xdr:colOff>114300</xdr:colOff>
      <xdr:row>74</xdr:row>
      <xdr:rowOff>164571</xdr:rowOff>
    </xdr:to>
    <xdr:sp macro="" textlink="">
      <xdr:nvSpPr>
        <xdr:cNvPr id="181" name="フローチャート: 判断 180"/>
        <xdr:cNvSpPr/>
      </xdr:nvSpPr>
      <xdr:spPr>
        <a:xfrm>
          <a:off x="4584700" y="12750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40738</xdr:rowOff>
    </xdr:from>
    <xdr:to>
      <xdr:col>19</xdr:col>
      <xdr:colOff>177800</xdr:colOff>
      <xdr:row>74</xdr:row>
      <xdr:rowOff>155659</xdr:rowOff>
    </xdr:to>
    <xdr:cxnSp macro="">
      <xdr:nvCxnSpPr>
        <xdr:cNvPr id="182" name="直線コネクタ 181"/>
        <xdr:cNvCxnSpPr/>
      </xdr:nvCxnSpPr>
      <xdr:spPr>
        <a:xfrm>
          <a:off x="2908300" y="12728038"/>
          <a:ext cx="889000" cy="114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70493</xdr:rowOff>
    </xdr:from>
    <xdr:to>
      <xdr:col>20</xdr:col>
      <xdr:colOff>38100</xdr:colOff>
      <xdr:row>75</xdr:row>
      <xdr:rowOff>643</xdr:rowOff>
    </xdr:to>
    <xdr:sp macro="" textlink="">
      <xdr:nvSpPr>
        <xdr:cNvPr id="183" name="フローチャート: 判断 182"/>
        <xdr:cNvSpPr/>
      </xdr:nvSpPr>
      <xdr:spPr>
        <a:xfrm>
          <a:off x="3746500" y="1275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17170</xdr:rowOff>
    </xdr:from>
    <xdr:ext cx="599010" cy="259045"/>
    <xdr:sp macro="" textlink="">
      <xdr:nvSpPr>
        <xdr:cNvPr id="184" name="テキスト ボックス 183"/>
        <xdr:cNvSpPr txBox="1"/>
      </xdr:nvSpPr>
      <xdr:spPr>
        <a:xfrm>
          <a:off x="3497795" y="12533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40738</xdr:rowOff>
    </xdr:from>
    <xdr:to>
      <xdr:col>15</xdr:col>
      <xdr:colOff>50800</xdr:colOff>
      <xdr:row>75</xdr:row>
      <xdr:rowOff>120693</xdr:rowOff>
    </xdr:to>
    <xdr:cxnSp macro="">
      <xdr:nvCxnSpPr>
        <xdr:cNvPr id="185" name="直線コネクタ 184"/>
        <xdr:cNvCxnSpPr/>
      </xdr:nvCxnSpPr>
      <xdr:spPr>
        <a:xfrm flipV="1">
          <a:off x="2019300" y="12728038"/>
          <a:ext cx="889000" cy="251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128556</xdr:rowOff>
    </xdr:from>
    <xdr:to>
      <xdr:col>15</xdr:col>
      <xdr:colOff>101600</xdr:colOff>
      <xdr:row>75</xdr:row>
      <xdr:rowOff>58706</xdr:rowOff>
    </xdr:to>
    <xdr:sp macro="" textlink="">
      <xdr:nvSpPr>
        <xdr:cNvPr id="186" name="フローチャート: 判断 185"/>
        <xdr:cNvSpPr/>
      </xdr:nvSpPr>
      <xdr:spPr>
        <a:xfrm>
          <a:off x="2857500" y="1281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49833</xdr:rowOff>
    </xdr:from>
    <xdr:ext cx="599010" cy="259045"/>
    <xdr:sp macro="" textlink="">
      <xdr:nvSpPr>
        <xdr:cNvPr id="187" name="テキスト ボックス 186"/>
        <xdr:cNvSpPr txBox="1"/>
      </xdr:nvSpPr>
      <xdr:spPr>
        <a:xfrm>
          <a:off x="2608795" y="12908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120693</xdr:rowOff>
    </xdr:from>
    <xdr:to>
      <xdr:col>10</xdr:col>
      <xdr:colOff>114300</xdr:colOff>
      <xdr:row>76</xdr:row>
      <xdr:rowOff>127019</xdr:rowOff>
    </xdr:to>
    <xdr:cxnSp macro="">
      <xdr:nvCxnSpPr>
        <xdr:cNvPr id="188" name="直線コネクタ 187"/>
        <xdr:cNvCxnSpPr/>
      </xdr:nvCxnSpPr>
      <xdr:spPr>
        <a:xfrm flipV="1">
          <a:off x="1130300" y="12979443"/>
          <a:ext cx="889000" cy="177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10371</xdr:rowOff>
    </xdr:from>
    <xdr:to>
      <xdr:col>10</xdr:col>
      <xdr:colOff>165100</xdr:colOff>
      <xdr:row>75</xdr:row>
      <xdr:rowOff>111971</xdr:rowOff>
    </xdr:to>
    <xdr:sp macro="" textlink="">
      <xdr:nvSpPr>
        <xdr:cNvPr id="189" name="フローチャート: 判断 188"/>
        <xdr:cNvSpPr/>
      </xdr:nvSpPr>
      <xdr:spPr>
        <a:xfrm>
          <a:off x="1968500" y="12869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128498</xdr:rowOff>
    </xdr:from>
    <xdr:ext cx="599010" cy="259045"/>
    <xdr:sp macro="" textlink="">
      <xdr:nvSpPr>
        <xdr:cNvPr id="190" name="テキスト ボックス 189"/>
        <xdr:cNvSpPr txBox="1"/>
      </xdr:nvSpPr>
      <xdr:spPr>
        <a:xfrm>
          <a:off x="1719795" y="12644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92753</xdr:rowOff>
    </xdr:from>
    <xdr:to>
      <xdr:col>6</xdr:col>
      <xdr:colOff>38100</xdr:colOff>
      <xdr:row>76</xdr:row>
      <xdr:rowOff>22904</xdr:rowOff>
    </xdr:to>
    <xdr:sp macro="" textlink="">
      <xdr:nvSpPr>
        <xdr:cNvPr id="191" name="フローチャート: 判断 190"/>
        <xdr:cNvSpPr/>
      </xdr:nvSpPr>
      <xdr:spPr>
        <a:xfrm>
          <a:off x="1079500" y="1295150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39430</xdr:rowOff>
    </xdr:from>
    <xdr:ext cx="599010" cy="259045"/>
    <xdr:sp macro="" textlink="">
      <xdr:nvSpPr>
        <xdr:cNvPr id="192" name="テキスト ボックス 191"/>
        <xdr:cNvSpPr txBox="1"/>
      </xdr:nvSpPr>
      <xdr:spPr>
        <a:xfrm>
          <a:off x="830795" y="1272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139638</xdr:rowOff>
    </xdr:from>
    <xdr:to>
      <xdr:col>24</xdr:col>
      <xdr:colOff>114300</xdr:colOff>
      <xdr:row>74</xdr:row>
      <xdr:rowOff>69788</xdr:rowOff>
    </xdr:to>
    <xdr:sp macro="" textlink="">
      <xdr:nvSpPr>
        <xdr:cNvPr id="198" name="楕円 197"/>
        <xdr:cNvSpPr/>
      </xdr:nvSpPr>
      <xdr:spPr>
        <a:xfrm>
          <a:off x="4584700" y="12655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162515</xdr:rowOff>
    </xdr:from>
    <xdr:ext cx="599010" cy="259045"/>
    <xdr:sp macro="" textlink="">
      <xdr:nvSpPr>
        <xdr:cNvPr id="199" name="民生費該当値テキスト"/>
        <xdr:cNvSpPr txBox="1"/>
      </xdr:nvSpPr>
      <xdr:spPr>
        <a:xfrm>
          <a:off x="4686300" y="12506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104859</xdr:rowOff>
    </xdr:from>
    <xdr:to>
      <xdr:col>20</xdr:col>
      <xdr:colOff>38100</xdr:colOff>
      <xdr:row>75</xdr:row>
      <xdr:rowOff>35009</xdr:rowOff>
    </xdr:to>
    <xdr:sp macro="" textlink="">
      <xdr:nvSpPr>
        <xdr:cNvPr id="200" name="楕円 199"/>
        <xdr:cNvSpPr/>
      </xdr:nvSpPr>
      <xdr:spPr>
        <a:xfrm>
          <a:off x="3746500" y="12792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26136</xdr:rowOff>
    </xdr:from>
    <xdr:ext cx="599010" cy="259045"/>
    <xdr:sp macro="" textlink="">
      <xdr:nvSpPr>
        <xdr:cNvPr id="201" name="テキスト ボックス 200"/>
        <xdr:cNvSpPr txBox="1"/>
      </xdr:nvSpPr>
      <xdr:spPr>
        <a:xfrm>
          <a:off x="3497795" y="12884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161388</xdr:rowOff>
    </xdr:from>
    <xdr:to>
      <xdr:col>15</xdr:col>
      <xdr:colOff>101600</xdr:colOff>
      <xdr:row>74</xdr:row>
      <xdr:rowOff>91538</xdr:rowOff>
    </xdr:to>
    <xdr:sp macro="" textlink="">
      <xdr:nvSpPr>
        <xdr:cNvPr id="202" name="楕円 201"/>
        <xdr:cNvSpPr/>
      </xdr:nvSpPr>
      <xdr:spPr>
        <a:xfrm>
          <a:off x="2857500" y="12677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108065</xdr:rowOff>
    </xdr:from>
    <xdr:ext cx="599010" cy="259045"/>
    <xdr:sp macro="" textlink="">
      <xdr:nvSpPr>
        <xdr:cNvPr id="203" name="テキスト ボックス 202"/>
        <xdr:cNvSpPr txBox="1"/>
      </xdr:nvSpPr>
      <xdr:spPr>
        <a:xfrm>
          <a:off x="2608795" y="12452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69893</xdr:rowOff>
    </xdr:from>
    <xdr:to>
      <xdr:col>10</xdr:col>
      <xdr:colOff>165100</xdr:colOff>
      <xdr:row>76</xdr:row>
      <xdr:rowOff>43</xdr:rowOff>
    </xdr:to>
    <xdr:sp macro="" textlink="">
      <xdr:nvSpPr>
        <xdr:cNvPr id="204" name="楕円 203"/>
        <xdr:cNvSpPr/>
      </xdr:nvSpPr>
      <xdr:spPr>
        <a:xfrm>
          <a:off x="1968500" y="1292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162620</xdr:rowOff>
    </xdr:from>
    <xdr:ext cx="599010" cy="259045"/>
    <xdr:sp macro="" textlink="">
      <xdr:nvSpPr>
        <xdr:cNvPr id="205" name="テキスト ボックス 204"/>
        <xdr:cNvSpPr txBox="1"/>
      </xdr:nvSpPr>
      <xdr:spPr>
        <a:xfrm>
          <a:off x="1719795" y="13021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76219</xdr:rowOff>
    </xdr:from>
    <xdr:to>
      <xdr:col>6</xdr:col>
      <xdr:colOff>38100</xdr:colOff>
      <xdr:row>77</xdr:row>
      <xdr:rowOff>6369</xdr:rowOff>
    </xdr:to>
    <xdr:sp macro="" textlink="">
      <xdr:nvSpPr>
        <xdr:cNvPr id="206" name="楕円 205"/>
        <xdr:cNvSpPr/>
      </xdr:nvSpPr>
      <xdr:spPr>
        <a:xfrm>
          <a:off x="1079500" y="13106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168946</xdr:rowOff>
    </xdr:from>
    <xdr:ext cx="599010" cy="259045"/>
    <xdr:sp macro="" textlink="">
      <xdr:nvSpPr>
        <xdr:cNvPr id="207" name="テキスト ボックス 206"/>
        <xdr:cNvSpPr txBox="1"/>
      </xdr:nvSpPr>
      <xdr:spPr>
        <a:xfrm>
          <a:off x="830795" y="13199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12903</xdr:rowOff>
    </xdr:from>
    <xdr:to>
      <xdr:col>24</xdr:col>
      <xdr:colOff>62865</xdr:colOff>
      <xdr:row>99</xdr:row>
      <xdr:rowOff>138201</xdr:rowOff>
    </xdr:to>
    <xdr:cxnSp macro="">
      <xdr:nvCxnSpPr>
        <xdr:cNvPr id="232" name="直線コネクタ 231"/>
        <xdr:cNvCxnSpPr/>
      </xdr:nvCxnSpPr>
      <xdr:spPr>
        <a:xfrm flipV="1">
          <a:off x="4633595" y="15614853"/>
          <a:ext cx="1270" cy="1496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142028</xdr:rowOff>
    </xdr:from>
    <xdr:ext cx="534377" cy="259045"/>
    <xdr:sp macro="" textlink="">
      <xdr:nvSpPr>
        <xdr:cNvPr id="233" name="衛生費最小値テキスト"/>
        <xdr:cNvSpPr txBox="1"/>
      </xdr:nvSpPr>
      <xdr:spPr>
        <a:xfrm>
          <a:off x="4686300" y="1711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138201</xdr:rowOff>
    </xdr:from>
    <xdr:to>
      <xdr:col>24</xdr:col>
      <xdr:colOff>152400</xdr:colOff>
      <xdr:row>99</xdr:row>
      <xdr:rowOff>138201</xdr:rowOff>
    </xdr:to>
    <xdr:cxnSp macro="">
      <xdr:nvCxnSpPr>
        <xdr:cNvPr id="234" name="直線コネクタ 233"/>
        <xdr:cNvCxnSpPr/>
      </xdr:nvCxnSpPr>
      <xdr:spPr>
        <a:xfrm>
          <a:off x="4546600" y="17111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131030</xdr:rowOff>
    </xdr:from>
    <xdr:ext cx="599010" cy="259045"/>
    <xdr:sp macro="" textlink="">
      <xdr:nvSpPr>
        <xdr:cNvPr id="235" name="衛生費最大値テキスト"/>
        <xdr:cNvSpPr txBox="1"/>
      </xdr:nvSpPr>
      <xdr:spPr>
        <a:xfrm>
          <a:off x="4686300" y="15390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140,484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12903</xdr:rowOff>
    </xdr:from>
    <xdr:to>
      <xdr:col>24</xdr:col>
      <xdr:colOff>152400</xdr:colOff>
      <xdr:row>91</xdr:row>
      <xdr:rowOff>12903</xdr:rowOff>
    </xdr:to>
    <xdr:cxnSp macro="">
      <xdr:nvCxnSpPr>
        <xdr:cNvPr id="236" name="直線コネクタ 235"/>
        <xdr:cNvCxnSpPr/>
      </xdr:nvCxnSpPr>
      <xdr:spPr>
        <a:xfrm>
          <a:off x="4546600" y="15614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6604</xdr:rowOff>
    </xdr:from>
    <xdr:to>
      <xdr:col>24</xdr:col>
      <xdr:colOff>63500</xdr:colOff>
      <xdr:row>96</xdr:row>
      <xdr:rowOff>61685</xdr:rowOff>
    </xdr:to>
    <xdr:cxnSp macro="">
      <xdr:nvCxnSpPr>
        <xdr:cNvPr id="237" name="直線コネクタ 236"/>
        <xdr:cNvCxnSpPr/>
      </xdr:nvCxnSpPr>
      <xdr:spPr>
        <a:xfrm flipV="1">
          <a:off x="3797300" y="16465804"/>
          <a:ext cx="838200" cy="5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171087</xdr:rowOff>
    </xdr:from>
    <xdr:ext cx="534377" cy="259045"/>
    <xdr:sp macro="" textlink="">
      <xdr:nvSpPr>
        <xdr:cNvPr id="238" name="衛生費平均値テキスト"/>
        <xdr:cNvSpPr txBox="1"/>
      </xdr:nvSpPr>
      <xdr:spPr>
        <a:xfrm>
          <a:off x="4686300" y="166302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21210</xdr:rowOff>
    </xdr:from>
    <xdr:to>
      <xdr:col>24</xdr:col>
      <xdr:colOff>114300</xdr:colOff>
      <xdr:row>97</xdr:row>
      <xdr:rowOff>122810</xdr:rowOff>
    </xdr:to>
    <xdr:sp macro="" textlink="">
      <xdr:nvSpPr>
        <xdr:cNvPr id="239" name="フローチャート: 判断 238"/>
        <xdr:cNvSpPr/>
      </xdr:nvSpPr>
      <xdr:spPr>
        <a:xfrm>
          <a:off x="4584700" y="1665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127445</xdr:rowOff>
    </xdr:from>
    <xdr:to>
      <xdr:col>19</xdr:col>
      <xdr:colOff>177800</xdr:colOff>
      <xdr:row>96</xdr:row>
      <xdr:rowOff>61685</xdr:rowOff>
    </xdr:to>
    <xdr:cxnSp macro="">
      <xdr:nvCxnSpPr>
        <xdr:cNvPr id="240" name="直線コネクタ 239"/>
        <xdr:cNvCxnSpPr/>
      </xdr:nvCxnSpPr>
      <xdr:spPr>
        <a:xfrm>
          <a:off x="2908300" y="16415195"/>
          <a:ext cx="889000" cy="105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6629</xdr:rowOff>
    </xdr:from>
    <xdr:to>
      <xdr:col>20</xdr:col>
      <xdr:colOff>38100</xdr:colOff>
      <xdr:row>97</xdr:row>
      <xdr:rowOff>108229</xdr:rowOff>
    </xdr:to>
    <xdr:sp macro="" textlink="">
      <xdr:nvSpPr>
        <xdr:cNvPr id="241" name="フローチャート: 判断 240"/>
        <xdr:cNvSpPr/>
      </xdr:nvSpPr>
      <xdr:spPr>
        <a:xfrm>
          <a:off x="3746500" y="1663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99356</xdr:rowOff>
    </xdr:from>
    <xdr:ext cx="534377" cy="259045"/>
    <xdr:sp macro="" textlink="">
      <xdr:nvSpPr>
        <xdr:cNvPr id="242" name="テキスト ボックス 241"/>
        <xdr:cNvSpPr txBox="1"/>
      </xdr:nvSpPr>
      <xdr:spPr>
        <a:xfrm>
          <a:off x="3530111" y="16730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127445</xdr:rowOff>
    </xdr:from>
    <xdr:to>
      <xdr:col>15</xdr:col>
      <xdr:colOff>50800</xdr:colOff>
      <xdr:row>97</xdr:row>
      <xdr:rowOff>54787</xdr:rowOff>
    </xdr:to>
    <xdr:cxnSp macro="">
      <xdr:nvCxnSpPr>
        <xdr:cNvPr id="243" name="直線コネクタ 242"/>
        <xdr:cNvCxnSpPr/>
      </xdr:nvCxnSpPr>
      <xdr:spPr>
        <a:xfrm flipV="1">
          <a:off x="2019300" y="16415195"/>
          <a:ext cx="889000" cy="270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6262</xdr:rowOff>
    </xdr:from>
    <xdr:to>
      <xdr:col>15</xdr:col>
      <xdr:colOff>101600</xdr:colOff>
      <xdr:row>97</xdr:row>
      <xdr:rowOff>107862</xdr:rowOff>
    </xdr:to>
    <xdr:sp macro="" textlink="">
      <xdr:nvSpPr>
        <xdr:cNvPr id="244" name="フローチャート: 判断 243"/>
        <xdr:cNvSpPr/>
      </xdr:nvSpPr>
      <xdr:spPr>
        <a:xfrm>
          <a:off x="2857500" y="16636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98989</xdr:rowOff>
    </xdr:from>
    <xdr:ext cx="534377" cy="259045"/>
    <xdr:sp macro="" textlink="">
      <xdr:nvSpPr>
        <xdr:cNvPr id="245" name="テキスト ボックス 244"/>
        <xdr:cNvSpPr txBox="1"/>
      </xdr:nvSpPr>
      <xdr:spPr>
        <a:xfrm>
          <a:off x="2641111" y="1672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54787</xdr:rowOff>
    </xdr:from>
    <xdr:to>
      <xdr:col>10</xdr:col>
      <xdr:colOff>114300</xdr:colOff>
      <xdr:row>97</xdr:row>
      <xdr:rowOff>103163</xdr:rowOff>
    </xdr:to>
    <xdr:cxnSp macro="">
      <xdr:nvCxnSpPr>
        <xdr:cNvPr id="246" name="直線コネクタ 245"/>
        <xdr:cNvCxnSpPr/>
      </xdr:nvCxnSpPr>
      <xdr:spPr>
        <a:xfrm flipV="1">
          <a:off x="1130300" y="16685437"/>
          <a:ext cx="889000" cy="4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60503</xdr:rowOff>
    </xdr:from>
    <xdr:to>
      <xdr:col>10</xdr:col>
      <xdr:colOff>165100</xdr:colOff>
      <xdr:row>97</xdr:row>
      <xdr:rowOff>162103</xdr:rowOff>
    </xdr:to>
    <xdr:sp macro="" textlink="">
      <xdr:nvSpPr>
        <xdr:cNvPr id="247" name="フローチャート: 判断 246"/>
        <xdr:cNvSpPr/>
      </xdr:nvSpPr>
      <xdr:spPr>
        <a:xfrm>
          <a:off x="1968500" y="16691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153230</xdr:rowOff>
    </xdr:from>
    <xdr:ext cx="534377" cy="259045"/>
    <xdr:sp macro="" textlink="">
      <xdr:nvSpPr>
        <xdr:cNvPr id="248" name="テキスト ボックス 247"/>
        <xdr:cNvSpPr txBox="1"/>
      </xdr:nvSpPr>
      <xdr:spPr>
        <a:xfrm>
          <a:off x="1752111" y="16783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44895</xdr:rowOff>
    </xdr:from>
    <xdr:to>
      <xdr:col>6</xdr:col>
      <xdr:colOff>38100</xdr:colOff>
      <xdr:row>97</xdr:row>
      <xdr:rowOff>146495</xdr:rowOff>
    </xdr:to>
    <xdr:sp macro="" textlink="">
      <xdr:nvSpPr>
        <xdr:cNvPr id="249" name="フローチャート: 判断 248"/>
        <xdr:cNvSpPr/>
      </xdr:nvSpPr>
      <xdr:spPr>
        <a:xfrm>
          <a:off x="1079500" y="16675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163022</xdr:rowOff>
    </xdr:from>
    <xdr:ext cx="534377" cy="259045"/>
    <xdr:sp macro="" textlink="">
      <xdr:nvSpPr>
        <xdr:cNvPr id="250" name="テキスト ボックス 249"/>
        <xdr:cNvSpPr txBox="1"/>
      </xdr:nvSpPr>
      <xdr:spPr>
        <a:xfrm>
          <a:off x="863111" y="16450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127254</xdr:rowOff>
    </xdr:from>
    <xdr:to>
      <xdr:col>24</xdr:col>
      <xdr:colOff>114300</xdr:colOff>
      <xdr:row>96</xdr:row>
      <xdr:rowOff>57404</xdr:rowOff>
    </xdr:to>
    <xdr:sp macro="" textlink="">
      <xdr:nvSpPr>
        <xdr:cNvPr id="256" name="楕円 255"/>
        <xdr:cNvSpPr/>
      </xdr:nvSpPr>
      <xdr:spPr>
        <a:xfrm>
          <a:off x="4584700" y="16415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150131</xdr:rowOff>
    </xdr:from>
    <xdr:ext cx="534377" cy="259045"/>
    <xdr:sp macro="" textlink="">
      <xdr:nvSpPr>
        <xdr:cNvPr id="257" name="衛生費該当値テキスト"/>
        <xdr:cNvSpPr txBox="1"/>
      </xdr:nvSpPr>
      <xdr:spPr>
        <a:xfrm>
          <a:off x="4686300" y="16266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10885</xdr:rowOff>
    </xdr:from>
    <xdr:to>
      <xdr:col>20</xdr:col>
      <xdr:colOff>38100</xdr:colOff>
      <xdr:row>96</xdr:row>
      <xdr:rowOff>112485</xdr:rowOff>
    </xdr:to>
    <xdr:sp macro="" textlink="">
      <xdr:nvSpPr>
        <xdr:cNvPr id="258" name="楕円 257"/>
        <xdr:cNvSpPr/>
      </xdr:nvSpPr>
      <xdr:spPr>
        <a:xfrm>
          <a:off x="3746500" y="1647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129012</xdr:rowOff>
    </xdr:from>
    <xdr:ext cx="534377" cy="259045"/>
    <xdr:sp macro="" textlink="">
      <xdr:nvSpPr>
        <xdr:cNvPr id="259" name="テキスト ボックス 258"/>
        <xdr:cNvSpPr txBox="1"/>
      </xdr:nvSpPr>
      <xdr:spPr>
        <a:xfrm>
          <a:off x="3530111" y="16245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76645</xdr:rowOff>
    </xdr:from>
    <xdr:to>
      <xdr:col>15</xdr:col>
      <xdr:colOff>101600</xdr:colOff>
      <xdr:row>96</xdr:row>
      <xdr:rowOff>6795</xdr:rowOff>
    </xdr:to>
    <xdr:sp macro="" textlink="">
      <xdr:nvSpPr>
        <xdr:cNvPr id="260" name="楕円 259"/>
        <xdr:cNvSpPr/>
      </xdr:nvSpPr>
      <xdr:spPr>
        <a:xfrm>
          <a:off x="2857500" y="1636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23322</xdr:rowOff>
    </xdr:from>
    <xdr:ext cx="534377" cy="259045"/>
    <xdr:sp macro="" textlink="">
      <xdr:nvSpPr>
        <xdr:cNvPr id="261" name="テキスト ボックス 260"/>
        <xdr:cNvSpPr txBox="1"/>
      </xdr:nvSpPr>
      <xdr:spPr>
        <a:xfrm>
          <a:off x="2641111" y="1613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3987</xdr:rowOff>
    </xdr:from>
    <xdr:to>
      <xdr:col>10</xdr:col>
      <xdr:colOff>165100</xdr:colOff>
      <xdr:row>97</xdr:row>
      <xdr:rowOff>105587</xdr:rowOff>
    </xdr:to>
    <xdr:sp macro="" textlink="">
      <xdr:nvSpPr>
        <xdr:cNvPr id="262" name="楕円 261"/>
        <xdr:cNvSpPr/>
      </xdr:nvSpPr>
      <xdr:spPr>
        <a:xfrm>
          <a:off x="1968500" y="1663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122114</xdr:rowOff>
    </xdr:from>
    <xdr:ext cx="534377" cy="259045"/>
    <xdr:sp macro="" textlink="">
      <xdr:nvSpPr>
        <xdr:cNvPr id="263" name="テキスト ボックス 262"/>
        <xdr:cNvSpPr txBox="1"/>
      </xdr:nvSpPr>
      <xdr:spPr>
        <a:xfrm>
          <a:off x="1752111" y="16409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52363</xdr:rowOff>
    </xdr:from>
    <xdr:to>
      <xdr:col>6</xdr:col>
      <xdr:colOff>38100</xdr:colOff>
      <xdr:row>97</xdr:row>
      <xdr:rowOff>153963</xdr:rowOff>
    </xdr:to>
    <xdr:sp macro="" textlink="">
      <xdr:nvSpPr>
        <xdr:cNvPr id="264" name="楕円 263"/>
        <xdr:cNvSpPr/>
      </xdr:nvSpPr>
      <xdr:spPr>
        <a:xfrm>
          <a:off x="1079500" y="16683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145090</xdr:rowOff>
    </xdr:from>
    <xdr:ext cx="534377" cy="259045"/>
    <xdr:sp macro="" textlink="">
      <xdr:nvSpPr>
        <xdr:cNvPr id="265" name="テキスト ボックス 264"/>
        <xdr:cNvSpPr txBox="1"/>
      </xdr:nvSpPr>
      <xdr:spPr>
        <a:xfrm>
          <a:off x="863111" y="16775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144653</xdr:rowOff>
    </xdr:from>
    <xdr:to>
      <xdr:col>54</xdr:col>
      <xdr:colOff>189865</xdr:colOff>
      <xdr:row>39</xdr:row>
      <xdr:rowOff>44450</xdr:rowOff>
    </xdr:to>
    <xdr:cxnSp macro="">
      <xdr:nvCxnSpPr>
        <xdr:cNvPr id="289" name="直線コネクタ 288"/>
        <xdr:cNvCxnSpPr/>
      </xdr:nvCxnSpPr>
      <xdr:spPr>
        <a:xfrm flipV="1">
          <a:off x="10475595" y="5116703"/>
          <a:ext cx="1270" cy="1614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0"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1" name="直線コネクタ 29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91330</xdr:rowOff>
    </xdr:from>
    <xdr:ext cx="469744" cy="259045"/>
    <xdr:sp macro="" textlink="">
      <xdr:nvSpPr>
        <xdr:cNvPr id="292" name="労働費最大値テキスト"/>
        <xdr:cNvSpPr txBox="1"/>
      </xdr:nvSpPr>
      <xdr:spPr>
        <a:xfrm>
          <a:off x="10528300" y="4891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144653</xdr:rowOff>
    </xdr:from>
    <xdr:to>
      <xdr:col>55</xdr:col>
      <xdr:colOff>88900</xdr:colOff>
      <xdr:row>29</xdr:row>
      <xdr:rowOff>144653</xdr:rowOff>
    </xdr:to>
    <xdr:cxnSp macro="">
      <xdr:nvCxnSpPr>
        <xdr:cNvPr id="293" name="直線コネクタ 292"/>
        <xdr:cNvCxnSpPr/>
      </xdr:nvCxnSpPr>
      <xdr:spPr>
        <a:xfrm>
          <a:off x="10388600" y="5116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44450</xdr:rowOff>
    </xdr:from>
    <xdr:to>
      <xdr:col>55</xdr:col>
      <xdr:colOff>0</xdr:colOff>
      <xdr:row>38</xdr:row>
      <xdr:rowOff>161798</xdr:rowOff>
    </xdr:to>
    <xdr:cxnSp macro="">
      <xdr:nvCxnSpPr>
        <xdr:cNvPr id="294" name="直線コネクタ 293"/>
        <xdr:cNvCxnSpPr/>
      </xdr:nvCxnSpPr>
      <xdr:spPr>
        <a:xfrm flipV="1">
          <a:off x="9639300" y="6559550"/>
          <a:ext cx="838200" cy="11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20845</xdr:rowOff>
    </xdr:from>
    <xdr:ext cx="378565" cy="259045"/>
    <xdr:sp macro="" textlink="">
      <xdr:nvSpPr>
        <xdr:cNvPr id="295" name="労働費平均値テキスト"/>
        <xdr:cNvSpPr txBox="1"/>
      </xdr:nvSpPr>
      <xdr:spPr>
        <a:xfrm>
          <a:off x="10528300" y="65359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42418</xdr:rowOff>
    </xdr:from>
    <xdr:to>
      <xdr:col>55</xdr:col>
      <xdr:colOff>50800</xdr:colOff>
      <xdr:row>38</xdr:row>
      <xdr:rowOff>144018</xdr:rowOff>
    </xdr:to>
    <xdr:sp macro="" textlink="">
      <xdr:nvSpPr>
        <xdr:cNvPr id="296" name="フローチャート: 判断 295"/>
        <xdr:cNvSpPr/>
      </xdr:nvSpPr>
      <xdr:spPr>
        <a:xfrm>
          <a:off x="10426700" y="655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161798</xdr:rowOff>
    </xdr:from>
    <xdr:to>
      <xdr:col>50</xdr:col>
      <xdr:colOff>114300</xdr:colOff>
      <xdr:row>38</xdr:row>
      <xdr:rowOff>165227</xdr:rowOff>
    </xdr:to>
    <xdr:cxnSp macro="">
      <xdr:nvCxnSpPr>
        <xdr:cNvPr id="297" name="直線コネクタ 296"/>
        <xdr:cNvCxnSpPr/>
      </xdr:nvCxnSpPr>
      <xdr:spPr>
        <a:xfrm flipV="1">
          <a:off x="8750300" y="6676898"/>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104521</xdr:rowOff>
    </xdr:from>
    <xdr:to>
      <xdr:col>50</xdr:col>
      <xdr:colOff>165100</xdr:colOff>
      <xdr:row>38</xdr:row>
      <xdr:rowOff>34671</xdr:rowOff>
    </xdr:to>
    <xdr:sp macro="" textlink="">
      <xdr:nvSpPr>
        <xdr:cNvPr id="298" name="フローチャート: 判断 297"/>
        <xdr:cNvSpPr/>
      </xdr:nvSpPr>
      <xdr:spPr>
        <a:xfrm>
          <a:off x="9588500" y="6448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51198</xdr:rowOff>
    </xdr:from>
    <xdr:ext cx="378565" cy="259045"/>
    <xdr:sp macro="" textlink="">
      <xdr:nvSpPr>
        <xdr:cNvPr id="299" name="テキスト ボックス 298"/>
        <xdr:cNvSpPr txBox="1"/>
      </xdr:nvSpPr>
      <xdr:spPr>
        <a:xfrm>
          <a:off x="9450017" y="62233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128270</xdr:rowOff>
    </xdr:from>
    <xdr:to>
      <xdr:col>45</xdr:col>
      <xdr:colOff>177800</xdr:colOff>
      <xdr:row>38</xdr:row>
      <xdr:rowOff>165227</xdr:rowOff>
    </xdr:to>
    <xdr:cxnSp macro="">
      <xdr:nvCxnSpPr>
        <xdr:cNvPr id="300" name="直線コネクタ 299"/>
        <xdr:cNvCxnSpPr/>
      </xdr:nvCxnSpPr>
      <xdr:spPr>
        <a:xfrm>
          <a:off x="7861300" y="6643370"/>
          <a:ext cx="889000" cy="3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30607</xdr:rowOff>
    </xdr:from>
    <xdr:to>
      <xdr:col>46</xdr:col>
      <xdr:colOff>38100</xdr:colOff>
      <xdr:row>37</xdr:row>
      <xdr:rowOff>132207</xdr:rowOff>
    </xdr:to>
    <xdr:sp macro="" textlink="">
      <xdr:nvSpPr>
        <xdr:cNvPr id="301" name="フローチャート: 判断 300"/>
        <xdr:cNvSpPr/>
      </xdr:nvSpPr>
      <xdr:spPr>
        <a:xfrm>
          <a:off x="8699500" y="637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148734</xdr:rowOff>
    </xdr:from>
    <xdr:ext cx="378565" cy="259045"/>
    <xdr:sp macro="" textlink="">
      <xdr:nvSpPr>
        <xdr:cNvPr id="302" name="テキスト ボックス 301"/>
        <xdr:cNvSpPr txBox="1"/>
      </xdr:nvSpPr>
      <xdr:spPr>
        <a:xfrm>
          <a:off x="8561017" y="61494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25019</xdr:rowOff>
    </xdr:from>
    <xdr:to>
      <xdr:col>41</xdr:col>
      <xdr:colOff>50800</xdr:colOff>
      <xdr:row>38</xdr:row>
      <xdr:rowOff>128270</xdr:rowOff>
    </xdr:to>
    <xdr:cxnSp macro="">
      <xdr:nvCxnSpPr>
        <xdr:cNvPr id="303" name="直線コネクタ 302"/>
        <xdr:cNvCxnSpPr/>
      </xdr:nvCxnSpPr>
      <xdr:spPr>
        <a:xfrm>
          <a:off x="6972300" y="6197219"/>
          <a:ext cx="889000" cy="446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160909</xdr:rowOff>
    </xdr:from>
    <xdr:to>
      <xdr:col>41</xdr:col>
      <xdr:colOff>101600</xdr:colOff>
      <xdr:row>36</xdr:row>
      <xdr:rowOff>91059</xdr:rowOff>
    </xdr:to>
    <xdr:sp macro="" textlink="">
      <xdr:nvSpPr>
        <xdr:cNvPr id="304" name="フローチャート: 判断 303"/>
        <xdr:cNvSpPr/>
      </xdr:nvSpPr>
      <xdr:spPr>
        <a:xfrm>
          <a:off x="7810500" y="6161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107586</xdr:rowOff>
    </xdr:from>
    <xdr:ext cx="469744" cy="259045"/>
    <xdr:sp macro="" textlink="">
      <xdr:nvSpPr>
        <xdr:cNvPr id="305" name="テキスト ボックス 304"/>
        <xdr:cNvSpPr txBox="1"/>
      </xdr:nvSpPr>
      <xdr:spPr>
        <a:xfrm>
          <a:off x="7626428" y="5936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125476</xdr:rowOff>
    </xdr:from>
    <xdr:to>
      <xdr:col>36</xdr:col>
      <xdr:colOff>165100</xdr:colOff>
      <xdr:row>35</xdr:row>
      <xdr:rowOff>55626</xdr:rowOff>
    </xdr:to>
    <xdr:sp macro="" textlink="">
      <xdr:nvSpPr>
        <xdr:cNvPr id="306" name="フローチャート: 判断 305"/>
        <xdr:cNvSpPr/>
      </xdr:nvSpPr>
      <xdr:spPr>
        <a:xfrm>
          <a:off x="6921500" y="595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72153</xdr:rowOff>
    </xdr:from>
    <xdr:ext cx="469744" cy="259045"/>
    <xdr:sp macro="" textlink="">
      <xdr:nvSpPr>
        <xdr:cNvPr id="307" name="テキスト ボックス 306"/>
        <xdr:cNvSpPr txBox="1"/>
      </xdr:nvSpPr>
      <xdr:spPr>
        <a:xfrm>
          <a:off x="6737428" y="5730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165100</xdr:rowOff>
    </xdr:from>
    <xdr:to>
      <xdr:col>55</xdr:col>
      <xdr:colOff>50800</xdr:colOff>
      <xdr:row>38</xdr:row>
      <xdr:rowOff>95250</xdr:rowOff>
    </xdr:to>
    <xdr:sp macro="" textlink="">
      <xdr:nvSpPr>
        <xdr:cNvPr id="313" name="楕円 312"/>
        <xdr:cNvSpPr/>
      </xdr:nvSpPr>
      <xdr:spPr>
        <a:xfrm>
          <a:off x="10426700" y="650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16527</xdr:rowOff>
    </xdr:from>
    <xdr:ext cx="378565" cy="259045"/>
    <xdr:sp macro="" textlink="">
      <xdr:nvSpPr>
        <xdr:cNvPr id="314" name="労働費該当値テキスト"/>
        <xdr:cNvSpPr txBox="1"/>
      </xdr:nvSpPr>
      <xdr:spPr>
        <a:xfrm>
          <a:off x="10528300" y="63601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110998</xdr:rowOff>
    </xdr:from>
    <xdr:to>
      <xdr:col>50</xdr:col>
      <xdr:colOff>165100</xdr:colOff>
      <xdr:row>39</xdr:row>
      <xdr:rowOff>41148</xdr:rowOff>
    </xdr:to>
    <xdr:sp macro="" textlink="">
      <xdr:nvSpPr>
        <xdr:cNvPr id="315" name="楕円 314"/>
        <xdr:cNvSpPr/>
      </xdr:nvSpPr>
      <xdr:spPr>
        <a:xfrm>
          <a:off x="9588500" y="662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32275</xdr:rowOff>
    </xdr:from>
    <xdr:ext cx="378565" cy="259045"/>
    <xdr:sp macro="" textlink="">
      <xdr:nvSpPr>
        <xdr:cNvPr id="316" name="テキスト ボックス 315"/>
        <xdr:cNvSpPr txBox="1"/>
      </xdr:nvSpPr>
      <xdr:spPr>
        <a:xfrm>
          <a:off x="9450017" y="67188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114427</xdr:rowOff>
    </xdr:from>
    <xdr:to>
      <xdr:col>46</xdr:col>
      <xdr:colOff>38100</xdr:colOff>
      <xdr:row>39</xdr:row>
      <xdr:rowOff>44577</xdr:rowOff>
    </xdr:to>
    <xdr:sp macro="" textlink="">
      <xdr:nvSpPr>
        <xdr:cNvPr id="317" name="楕円 316"/>
        <xdr:cNvSpPr/>
      </xdr:nvSpPr>
      <xdr:spPr>
        <a:xfrm>
          <a:off x="8699500" y="6629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35704</xdr:rowOff>
    </xdr:from>
    <xdr:ext cx="378565" cy="259045"/>
    <xdr:sp macro="" textlink="">
      <xdr:nvSpPr>
        <xdr:cNvPr id="318" name="テキスト ボックス 317"/>
        <xdr:cNvSpPr txBox="1"/>
      </xdr:nvSpPr>
      <xdr:spPr>
        <a:xfrm>
          <a:off x="8561017" y="67222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77470</xdr:rowOff>
    </xdr:from>
    <xdr:to>
      <xdr:col>41</xdr:col>
      <xdr:colOff>101600</xdr:colOff>
      <xdr:row>39</xdr:row>
      <xdr:rowOff>7620</xdr:rowOff>
    </xdr:to>
    <xdr:sp macro="" textlink="">
      <xdr:nvSpPr>
        <xdr:cNvPr id="319" name="楕円 318"/>
        <xdr:cNvSpPr/>
      </xdr:nvSpPr>
      <xdr:spPr>
        <a:xfrm>
          <a:off x="7810500" y="659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170197</xdr:rowOff>
    </xdr:from>
    <xdr:ext cx="378565" cy="259045"/>
    <xdr:sp macro="" textlink="">
      <xdr:nvSpPr>
        <xdr:cNvPr id="320" name="テキスト ボックス 319"/>
        <xdr:cNvSpPr txBox="1"/>
      </xdr:nvSpPr>
      <xdr:spPr>
        <a:xfrm>
          <a:off x="7672017" y="66852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145669</xdr:rowOff>
    </xdr:from>
    <xdr:to>
      <xdr:col>36</xdr:col>
      <xdr:colOff>165100</xdr:colOff>
      <xdr:row>36</xdr:row>
      <xdr:rowOff>75819</xdr:rowOff>
    </xdr:to>
    <xdr:sp macro="" textlink="">
      <xdr:nvSpPr>
        <xdr:cNvPr id="321" name="楕円 320"/>
        <xdr:cNvSpPr/>
      </xdr:nvSpPr>
      <xdr:spPr>
        <a:xfrm>
          <a:off x="6921500" y="6146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66946</xdr:rowOff>
    </xdr:from>
    <xdr:ext cx="469744" cy="259045"/>
    <xdr:sp macro="" textlink="">
      <xdr:nvSpPr>
        <xdr:cNvPr id="322" name="テキスト ボックス 321"/>
        <xdr:cNvSpPr txBox="1"/>
      </xdr:nvSpPr>
      <xdr:spPr>
        <a:xfrm>
          <a:off x="6737428" y="6239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6" name="テキスト ボックス 33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8" name="テキスト ボックス 33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0" name="テキスト ボックス 33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137932</xdr:rowOff>
    </xdr:from>
    <xdr:to>
      <xdr:col>54</xdr:col>
      <xdr:colOff>189865</xdr:colOff>
      <xdr:row>58</xdr:row>
      <xdr:rowOff>137696</xdr:rowOff>
    </xdr:to>
    <xdr:cxnSp macro="">
      <xdr:nvCxnSpPr>
        <xdr:cNvPr id="346" name="直線コネクタ 345"/>
        <xdr:cNvCxnSpPr/>
      </xdr:nvCxnSpPr>
      <xdr:spPr>
        <a:xfrm flipV="1">
          <a:off x="10475595" y="8538982"/>
          <a:ext cx="1270" cy="1542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141523</xdr:rowOff>
    </xdr:from>
    <xdr:ext cx="534377" cy="259045"/>
    <xdr:sp macro="" textlink="">
      <xdr:nvSpPr>
        <xdr:cNvPr id="347" name="農林水産業費最小値テキスト"/>
        <xdr:cNvSpPr txBox="1"/>
      </xdr:nvSpPr>
      <xdr:spPr>
        <a:xfrm>
          <a:off x="10528300" y="1008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137696</xdr:rowOff>
    </xdr:from>
    <xdr:to>
      <xdr:col>55</xdr:col>
      <xdr:colOff>88900</xdr:colOff>
      <xdr:row>58</xdr:row>
      <xdr:rowOff>137696</xdr:rowOff>
    </xdr:to>
    <xdr:cxnSp macro="">
      <xdr:nvCxnSpPr>
        <xdr:cNvPr id="348" name="直線コネクタ 347"/>
        <xdr:cNvCxnSpPr/>
      </xdr:nvCxnSpPr>
      <xdr:spPr>
        <a:xfrm>
          <a:off x="10388600" y="1008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84609</xdr:rowOff>
    </xdr:from>
    <xdr:ext cx="599010" cy="259045"/>
    <xdr:sp macro="" textlink="">
      <xdr:nvSpPr>
        <xdr:cNvPr id="349" name="農林水産業費最大値テキスト"/>
        <xdr:cNvSpPr txBox="1"/>
      </xdr:nvSpPr>
      <xdr:spPr>
        <a:xfrm>
          <a:off x="10528300" y="8314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425,464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137932</xdr:rowOff>
    </xdr:from>
    <xdr:to>
      <xdr:col>55</xdr:col>
      <xdr:colOff>88900</xdr:colOff>
      <xdr:row>49</xdr:row>
      <xdr:rowOff>137932</xdr:rowOff>
    </xdr:to>
    <xdr:cxnSp macro="">
      <xdr:nvCxnSpPr>
        <xdr:cNvPr id="350" name="直線コネクタ 349"/>
        <xdr:cNvCxnSpPr/>
      </xdr:nvCxnSpPr>
      <xdr:spPr>
        <a:xfrm>
          <a:off x="10388600" y="8538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5923</xdr:rowOff>
    </xdr:from>
    <xdr:to>
      <xdr:col>55</xdr:col>
      <xdr:colOff>0</xdr:colOff>
      <xdr:row>57</xdr:row>
      <xdr:rowOff>133235</xdr:rowOff>
    </xdr:to>
    <xdr:cxnSp macro="">
      <xdr:nvCxnSpPr>
        <xdr:cNvPr id="351" name="直線コネクタ 350"/>
        <xdr:cNvCxnSpPr/>
      </xdr:nvCxnSpPr>
      <xdr:spPr>
        <a:xfrm>
          <a:off x="9639300" y="9778573"/>
          <a:ext cx="838200" cy="127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91219</xdr:rowOff>
    </xdr:from>
    <xdr:ext cx="534377" cy="259045"/>
    <xdr:sp macro="" textlink="">
      <xdr:nvSpPr>
        <xdr:cNvPr id="352" name="農林水産業費平均値テキスト"/>
        <xdr:cNvSpPr txBox="1"/>
      </xdr:nvSpPr>
      <xdr:spPr>
        <a:xfrm>
          <a:off x="10528300" y="9692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68342</xdr:rowOff>
    </xdr:from>
    <xdr:to>
      <xdr:col>55</xdr:col>
      <xdr:colOff>50800</xdr:colOff>
      <xdr:row>57</xdr:row>
      <xdr:rowOff>169942</xdr:rowOff>
    </xdr:to>
    <xdr:sp macro="" textlink="">
      <xdr:nvSpPr>
        <xdr:cNvPr id="353" name="フローチャート: 判断 352"/>
        <xdr:cNvSpPr/>
      </xdr:nvSpPr>
      <xdr:spPr>
        <a:xfrm>
          <a:off x="10426700" y="984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133501</xdr:rowOff>
    </xdr:from>
    <xdr:to>
      <xdr:col>50</xdr:col>
      <xdr:colOff>114300</xdr:colOff>
      <xdr:row>57</xdr:row>
      <xdr:rowOff>5923</xdr:rowOff>
    </xdr:to>
    <xdr:cxnSp macro="">
      <xdr:nvCxnSpPr>
        <xdr:cNvPr id="354" name="直線コネクタ 353"/>
        <xdr:cNvCxnSpPr/>
      </xdr:nvCxnSpPr>
      <xdr:spPr>
        <a:xfrm>
          <a:off x="8750300" y="9563251"/>
          <a:ext cx="889000" cy="215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109486</xdr:rowOff>
    </xdr:from>
    <xdr:to>
      <xdr:col>50</xdr:col>
      <xdr:colOff>165100</xdr:colOff>
      <xdr:row>58</xdr:row>
      <xdr:rowOff>39636</xdr:rowOff>
    </xdr:to>
    <xdr:sp macro="" textlink="">
      <xdr:nvSpPr>
        <xdr:cNvPr id="355" name="フローチャート: 判断 354"/>
        <xdr:cNvSpPr/>
      </xdr:nvSpPr>
      <xdr:spPr>
        <a:xfrm>
          <a:off x="9588500" y="988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30763</xdr:rowOff>
    </xdr:from>
    <xdr:ext cx="534377" cy="259045"/>
    <xdr:sp macro="" textlink="">
      <xdr:nvSpPr>
        <xdr:cNvPr id="356" name="テキスト ボックス 355"/>
        <xdr:cNvSpPr txBox="1"/>
      </xdr:nvSpPr>
      <xdr:spPr>
        <a:xfrm>
          <a:off x="9372111" y="997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133501</xdr:rowOff>
    </xdr:from>
    <xdr:to>
      <xdr:col>45</xdr:col>
      <xdr:colOff>177800</xdr:colOff>
      <xdr:row>58</xdr:row>
      <xdr:rowOff>34327</xdr:rowOff>
    </xdr:to>
    <xdr:cxnSp macro="">
      <xdr:nvCxnSpPr>
        <xdr:cNvPr id="357" name="直線コネクタ 356"/>
        <xdr:cNvCxnSpPr/>
      </xdr:nvCxnSpPr>
      <xdr:spPr>
        <a:xfrm flipV="1">
          <a:off x="7861300" y="9563251"/>
          <a:ext cx="889000" cy="41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100604</xdr:rowOff>
    </xdr:from>
    <xdr:to>
      <xdr:col>46</xdr:col>
      <xdr:colOff>38100</xdr:colOff>
      <xdr:row>58</xdr:row>
      <xdr:rowOff>30754</xdr:rowOff>
    </xdr:to>
    <xdr:sp macro="" textlink="">
      <xdr:nvSpPr>
        <xdr:cNvPr id="358" name="フローチャート: 判断 357"/>
        <xdr:cNvSpPr/>
      </xdr:nvSpPr>
      <xdr:spPr>
        <a:xfrm>
          <a:off x="8699500" y="987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21881</xdr:rowOff>
    </xdr:from>
    <xdr:ext cx="534377" cy="259045"/>
    <xdr:sp macro="" textlink="">
      <xdr:nvSpPr>
        <xdr:cNvPr id="359" name="テキスト ボックス 358"/>
        <xdr:cNvSpPr txBox="1"/>
      </xdr:nvSpPr>
      <xdr:spPr>
        <a:xfrm>
          <a:off x="8483111" y="996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34327</xdr:rowOff>
    </xdr:from>
    <xdr:to>
      <xdr:col>41</xdr:col>
      <xdr:colOff>50800</xdr:colOff>
      <xdr:row>58</xdr:row>
      <xdr:rowOff>60616</xdr:rowOff>
    </xdr:to>
    <xdr:cxnSp macro="">
      <xdr:nvCxnSpPr>
        <xdr:cNvPr id="360" name="直線コネクタ 359"/>
        <xdr:cNvCxnSpPr/>
      </xdr:nvCxnSpPr>
      <xdr:spPr>
        <a:xfrm flipV="1">
          <a:off x="6972300" y="9978427"/>
          <a:ext cx="889000" cy="2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119449</xdr:rowOff>
    </xdr:from>
    <xdr:to>
      <xdr:col>41</xdr:col>
      <xdr:colOff>101600</xdr:colOff>
      <xdr:row>58</xdr:row>
      <xdr:rowOff>49599</xdr:rowOff>
    </xdr:to>
    <xdr:sp macro="" textlink="">
      <xdr:nvSpPr>
        <xdr:cNvPr id="361" name="フローチャート: 判断 360"/>
        <xdr:cNvSpPr/>
      </xdr:nvSpPr>
      <xdr:spPr>
        <a:xfrm>
          <a:off x="7810500" y="9892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66126</xdr:rowOff>
    </xdr:from>
    <xdr:ext cx="534377" cy="259045"/>
    <xdr:sp macro="" textlink="">
      <xdr:nvSpPr>
        <xdr:cNvPr id="362" name="テキスト ボックス 361"/>
        <xdr:cNvSpPr txBox="1"/>
      </xdr:nvSpPr>
      <xdr:spPr>
        <a:xfrm>
          <a:off x="7594111" y="9667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130677</xdr:rowOff>
    </xdr:from>
    <xdr:to>
      <xdr:col>36</xdr:col>
      <xdr:colOff>165100</xdr:colOff>
      <xdr:row>58</xdr:row>
      <xdr:rowOff>60827</xdr:rowOff>
    </xdr:to>
    <xdr:sp macro="" textlink="">
      <xdr:nvSpPr>
        <xdr:cNvPr id="363" name="フローチャート: 判断 362"/>
        <xdr:cNvSpPr/>
      </xdr:nvSpPr>
      <xdr:spPr>
        <a:xfrm>
          <a:off x="6921500" y="990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77354</xdr:rowOff>
    </xdr:from>
    <xdr:ext cx="534377" cy="259045"/>
    <xdr:sp macro="" textlink="">
      <xdr:nvSpPr>
        <xdr:cNvPr id="364" name="テキスト ボックス 363"/>
        <xdr:cNvSpPr txBox="1"/>
      </xdr:nvSpPr>
      <xdr:spPr>
        <a:xfrm>
          <a:off x="6705111" y="967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82435</xdr:rowOff>
    </xdr:from>
    <xdr:to>
      <xdr:col>55</xdr:col>
      <xdr:colOff>50800</xdr:colOff>
      <xdr:row>58</xdr:row>
      <xdr:rowOff>12585</xdr:rowOff>
    </xdr:to>
    <xdr:sp macro="" textlink="">
      <xdr:nvSpPr>
        <xdr:cNvPr id="370" name="楕円 369"/>
        <xdr:cNvSpPr/>
      </xdr:nvSpPr>
      <xdr:spPr>
        <a:xfrm>
          <a:off x="10426700" y="985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60862</xdr:rowOff>
    </xdr:from>
    <xdr:ext cx="534377" cy="259045"/>
    <xdr:sp macro="" textlink="">
      <xdr:nvSpPr>
        <xdr:cNvPr id="371" name="農林水産業費該当値テキスト"/>
        <xdr:cNvSpPr txBox="1"/>
      </xdr:nvSpPr>
      <xdr:spPr>
        <a:xfrm>
          <a:off x="10528300" y="9833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126573</xdr:rowOff>
    </xdr:from>
    <xdr:to>
      <xdr:col>50</xdr:col>
      <xdr:colOff>165100</xdr:colOff>
      <xdr:row>57</xdr:row>
      <xdr:rowOff>56723</xdr:rowOff>
    </xdr:to>
    <xdr:sp macro="" textlink="">
      <xdr:nvSpPr>
        <xdr:cNvPr id="372" name="楕円 371"/>
        <xdr:cNvSpPr/>
      </xdr:nvSpPr>
      <xdr:spPr>
        <a:xfrm>
          <a:off x="9588500" y="972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73250</xdr:rowOff>
    </xdr:from>
    <xdr:ext cx="599010" cy="259045"/>
    <xdr:sp macro="" textlink="">
      <xdr:nvSpPr>
        <xdr:cNvPr id="373" name="テキスト ボックス 372"/>
        <xdr:cNvSpPr txBox="1"/>
      </xdr:nvSpPr>
      <xdr:spPr>
        <a:xfrm>
          <a:off x="9339795" y="9503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82701</xdr:rowOff>
    </xdr:from>
    <xdr:to>
      <xdr:col>46</xdr:col>
      <xdr:colOff>38100</xdr:colOff>
      <xdr:row>56</xdr:row>
      <xdr:rowOff>12851</xdr:rowOff>
    </xdr:to>
    <xdr:sp macro="" textlink="">
      <xdr:nvSpPr>
        <xdr:cNvPr id="374" name="楕円 373"/>
        <xdr:cNvSpPr/>
      </xdr:nvSpPr>
      <xdr:spPr>
        <a:xfrm>
          <a:off x="8699500" y="9512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29378</xdr:rowOff>
    </xdr:from>
    <xdr:ext cx="599010" cy="259045"/>
    <xdr:sp macro="" textlink="">
      <xdr:nvSpPr>
        <xdr:cNvPr id="375" name="テキスト ボックス 374"/>
        <xdr:cNvSpPr txBox="1"/>
      </xdr:nvSpPr>
      <xdr:spPr>
        <a:xfrm>
          <a:off x="8450795" y="9287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154977</xdr:rowOff>
    </xdr:from>
    <xdr:to>
      <xdr:col>41</xdr:col>
      <xdr:colOff>101600</xdr:colOff>
      <xdr:row>58</xdr:row>
      <xdr:rowOff>85127</xdr:rowOff>
    </xdr:to>
    <xdr:sp macro="" textlink="">
      <xdr:nvSpPr>
        <xdr:cNvPr id="376" name="楕円 375"/>
        <xdr:cNvSpPr/>
      </xdr:nvSpPr>
      <xdr:spPr>
        <a:xfrm>
          <a:off x="7810500" y="9927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76254</xdr:rowOff>
    </xdr:from>
    <xdr:ext cx="534377" cy="259045"/>
    <xdr:sp macro="" textlink="">
      <xdr:nvSpPr>
        <xdr:cNvPr id="377" name="テキスト ボックス 376"/>
        <xdr:cNvSpPr txBox="1"/>
      </xdr:nvSpPr>
      <xdr:spPr>
        <a:xfrm>
          <a:off x="7594111" y="10020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9816</xdr:rowOff>
    </xdr:from>
    <xdr:to>
      <xdr:col>36</xdr:col>
      <xdr:colOff>165100</xdr:colOff>
      <xdr:row>58</xdr:row>
      <xdr:rowOff>111416</xdr:rowOff>
    </xdr:to>
    <xdr:sp macro="" textlink="">
      <xdr:nvSpPr>
        <xdr:cNvPr id="378" name="楕円 377"/>
        <xdr:cNvSpPr/>
      </xdr:nvSpPr>
      <xdr:spPr>
        <a:xfrm>
          <a:off x="6921500" y="9953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102543</xdr:rowOff>
    </xdr:from>
    <xdr:ext cx="534377" cy="259045"/>
    <xdr:sp macro="" textlink="">
      <xdr:nvSpPr>
        <xdr:cNvPr id="379" name="テキスト ボックス 378"/>
        <xdr:cNvSpPr txBox="1"/>
      </xdr:nvSpPr>
      <xdr:spPr>
        <a:xfrm>
          <a:off x="6705111" y="10046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132652</xdr:rowOff>
    </xdr:from>
    <xdr:to>
      <xdr:col>54</xdr:col>
      <xdr:colOff>189865</xdr:colOff>
      <xdr:row>79</xdr:row>
      <xdr:rowOff>37619</xdr:rowOff>
    </xdr:to>
    <xdr:cxnSp macro="">
      <xdr:nvCxnSpPr>
        <xdr:cNvPr id="403" name="直線コネクタ 402"/>
        <xdr:cNvCxnSpPr/>
      </xdr:nvCxnSpPr>
      <xdr:spPr>
        <a:xfrm flipV="1">
          <a:off x="10475595" y="12305602"/>
          <a:ext cx="1270" cy="1276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41446</xdr:rowOff>
    </xdr:from>
    <xdr:ext cx="469744" cy="259045"/>
    <xdr:sp macro="" textlink="">
      <xdr:nvSpPr>
        <xdr:cNvPr id="404" name="商工費最小値テキスト"/>
        <xdr:cNvSpPr txBox="1"/>
      </xdr:nvSpPr>
      <xdr:spPr>
        <a:xfrm>
          <a:off x="10528300" y="13585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37619</xdr:rowOff>
    </xdr:from>
    <xdr:to>
      <xdr:col>55</xdr:col>
      <xdr:colOff>88900</xdr:colOff>
      <xdr:row>79</xdr:row>
      <xdr:rowOff>37619</xdr:rowOff>
    </xdr:to>
    <xdr:cxnSp macro="">
      <xdr:nvCxnSpPr>
        <xdr:cNvPr id="405" name="直線コネクタ 404"/>
        <xdr:cNvCxnSpPr/>
      </xdr:nvCxnSpPr>
      <xdr:spPr>
        <a:xfrm>
          <a:off x="10388600" y="13582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79329</xdr:rowOff>
    </xdr:from>
    <xdr:ext cx="599010" cy="259045"/>
    <xdr:sp macro="" textlink="">
      <xdr:nvSpPr>
        <xdr:cNvPr id="406" name="商工費最大値テキスト"/>
        <xdr:cNvSpPr txBox="1"/>
      </xdr:nvSpPr>
      <xdr:spPr>
        <a:xfrm>
          <a:off x="10528300" y="12080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336,850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132652</xdr:rowOff>
    </xdr:from>
    <xdr:to>
      <xdr:col>55</xdr:col>
      <xdr:colOff>88900</xdr:colOff>
      <xdr:row>71</xdr:row>
      <xdr:rowOff>132652</xdr:rowOff>
    </xdr:to>
    <xdr:cxnSp macro="">
      <xdr:nvCxnSpPr>
        <xdr:cNvPr id="407" name="直線コネクタ 406"/>
        <xdr:cNvCxnSpPr/>
      </xdr:nvCxnSpPr>
      <xdr:spPr>
        <a:xfrm>
          <a:off x="10388600" y="12305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76336</xdr:rowOff>
    </xdr:from>
    <xdr:to>
      <xdr:col>55</xdr:col>
      <xdr:colOff>0</xdr:colOff>
      <xdr:row>78</xdr:row>
      <xdr:rowOff>78980</xdr:rowOff>
    </xdr:to>
    <xdr:cxnSp macro="">
      <xdr:nvCxnSpPr>
        <xdr:cNvPr id="408" name="直線コネクタ 407"/>
        <xdr:cNvCxnSpPr/>
      </xdr:nvCxnSpPr>
      <xdr:spPr>
        <a:xfrm>
          <a:off x="9639300" y="13449436"/>
          <a:ext cx="838200" cy="2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28393</xdr:rowOff>
    </xdr:from>
    <xdr:ext cx="534377" cy="259045"/>
    <xdr:sp macro="" textlink="">
      <xdr:nvSpPr>
        <xdr:cNvPr id="409" name="商工費平均値テキスト"/>
        <xdr:cNvSpPr txBox="1"/>
      </xdr:nvSpPr>
      <xdr:spPr>
        <a:xfrm>
          <a:off x="10528300" y="134014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49966</xdr:rowOff>
    </xdr:from>
    <xdr:to>
      <xdr:col>55</xdr:col>
      <xdr:colOff>50800</xdr:colOff>
      <xdr:row>78</xdr:row>
      <xdr:rowOff>151566</xdr:rowOff>
    </xdr:to>
    <xdr:sp macro="" textlink="">
      <xdr:nvSpPr>
        <xdr:cNvPr id="410" name="フローチャート: 判断 409"/>
        <xdr:cNvSpPr/>
      </xdr:nvSpPr>
      <xdr:spPr>
        <a:xfrm>
          <a:off x="10426700" y="13423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76336</xdr:rowOff>
    </xdr:from>
    <xdr:to>
      <xdr:col>50</xdr:col>
      <xdr:colOff>114300</xdr:colOff>
      <xdr:row>78</xdr:row>
      <xdr:rowOff>82028</xdr:rowOff>
    </xdr:to>
    <xdr:cxnSp macro="">
      <xdr:nvCxnSpPr>
        <xdr:cNvPr id="411" name="直線コネクタ 410"/>
        <xdr:cNvCxnSpPr/>
      </xdr:nvCxnSpPr>
      <xdr:spPr>
        <a:xfrm flipV="1">
          <a:off x="8750300" y="13449436"/>
          <a:ext cx="889000" cy="5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104800</xdr:rowOff>
    </xdr:from>
    <xdr:to>
      <xdr:col>50</xdr:col>
      <xdr:colOff>165100</xdr:colOff>
      <xdr:row>79</xdr:row>
      <xdr:rowOff>34950</xdr:rowOff>
    </xdr:to>
    <xdr:sp macro="" textlink="">
      <xdr:nvSpPr>
        <xdr:cNvPr id="412" name="フローチャート: 判断 411"/>
        <xdr:cNvSpPr/>
      </xdr:nvSpPr>
      <xdr:spPr>
        <a:xfrm>
          <a:off x="9588500" y="1347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26077</xdr:rowOff>
    </xdr:from>
    <xdr:ext cx="534377" cy="259045"/>
    <xdr:sp macro="" textlink="">
      <xdr:nvSpPr>
        <xdr:cNvPr id="413" name="テキスト ボックス 412"/>
        <xdr:cNvSpPr txBox="1"/>
      </xdr:nvSpPr>
      <xdr:spPr>
        <a:xfrm>
          <a:off x="9372111" y="13570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82028</xdr:rowOff>
    </xdr:from>
    <xdr:to>
      <xdr:col>45</xdr:col>
      <xdr:colOff>177800</xdr:colOff>
      <xdr:row>78</xdr:row>
      <xdr:rowOff>86874</xdr:rowOff>
    </xdr:to>
    <xdr:cxnSp macro="">
      <xdr:nvCxnSpPr>
        <xdr:cNvPr id="414" name="直線コネクタ 413"/>
        <xdr:cNvCxnSpPr/>
      </xdr:nvCxnSpPr>
      <xdr:spPr>
        <a:xfrm flipV="1">
          <a:off x="7861300" y="13455128"/>
          <a:ext cx="889000" cy="4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99633</xdr:rowOff>
    </xdr:from>
    <xdr:to>
      <xdr:col>46</xdr:col>
      <xdr:colOff>38100</xdr:colOff>
      <xdr:row>79</xdr:row>
      <xdr:rowOff>29783</xdr:rowOff>
    </xdr:to>
    <xdr:sp macro="" textlink="">
      <xdr:nvSpPr>
        <xdr:cNvPr id="415" name="フローチャート: 判断 414"/>
        <xdr:cNvSpPr/>
      </xdr:nvSpPr>
      <xdr:spPr>
        <a:xfrm>
          <a:off x="8699500" y="1347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20910</xdr:rowOff>
    </xdr:from>
    <xdr:ext cx="534377" cy="259045"/>
    <xdr:sp macro="" textlink="">
      <xdr:nvSpPr>
        <xdr:cNvPr id="416" name="テキスト ボックス 415"/>
        <xdr:cNvSpPr txBox="1"/>
      </xdr:nvSpPr>
      <xdr:spPr>
        <a:xfrm>
          <a:off x="8483111" y="13565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86874</xdr:rowOff>
    </xdr:from>
    <xdr:to>
      <xdr:col>41</xdr:col>
      <xdr:colOff>50800</xdr:colOff>
      <xdr:row>78</xdr:row>
      <xdr:rowOff>115888</xdr:rowOff>
    </xdr:to>
    <xdr:cxnSp macro="">
      <xdr:nvCxnSpPr>
        <xdr:cNvPr id="417" name="直線コネクタ 416"/>
        <xdr:cNvCxnSpPr/>
      </xdr:nvCxnSpPr>
      <xdr:spPr>
        <a:xfrm flipV="1">
          <a:off x="6972300" y="13459974"/>
          <a:ext cx="889000" cy="29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112057</xdr:rowOff>
    </xdr:from>
    <xdr:to>
      <xdr:col>41</xdr:col>
      <xdr:colOff>101600</xdr:colOff>
      <xdr:row>79</xdr:row>
      <xdr:rowOff>42207</xdr:rowOff>
    </xdr:to>
    <xdr:sp macro="" textlink="">
      <xdr:nvSpPr>
        <xdr:cNvPr id="418" name="フローチャート: 判断 417"/>
        <xdr:cNvSpPr/>
      </xdr:nvSpPr>
      <xdr:spPr>
        <a:xfrm>
          <a:off x="7810500" y="1348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33334</xdr:rowOff>
    </xdr:from>
    <xdr:ext cx="534377" cy="259045"/>
    <xdr:sp macro="" textlink="">
      <xdr:nvSpPr>
        <xdr:cNvPr id="419" name="テキスト ボックス 418"/>
        <xdr:cNvSpPr txBox="1"/>
      </xdr:nvSpPr>
      <xdr:spPr>
        <a:xfrm>
          <a:off x="7594111" y="13577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117064</xdr:rowOff>
    </xdr:from>
    <xdr:to>
      <xdr:col>36</xdr:col>
      <xdr:colOff>165100</xdr:colOff>
      <xdr:row>79</xdr:row>
      <xdr:rowOff>47214</xdr:rowOff>
    </xdr:to>
    <xdr:sp macro="" textlink="">
      <xdr:nvSpPr>
        <xdr:cNvPr id="420" name="フローチャート: 判断 419"/>
        <xdr:cNvSpPr/>
      </xdr:nvSpPr>
      <xdr:spPr>
        <a:xfrm>
          <a:off x="6921500" y="13490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38341</xdr:rowOff>
    </xdr:from>
    <xdr:ext cx="534377" cy="259045"/>
    <xdr:sp macro="" textlink="">
      <xdr:nvSpPr>
        <xdr:cNvPr id="421" name="テキスト ボックス 420"/>
        <xdr:cNvSpPr txBox="1"/>
      </xdr:nvSpPr>
      <xdr:spPr>
        <a:xfrm>
          <a:off x="6705111" y="13582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28180</xdr:rowOff>
    </xdr:from>
    <xdr:to>
      <xdr:col>55</xdr:col>
      <xdr:colOff>50800</xdr:colOff>
      <xdr:row>78</xdr:row>
      <xdr:rowOff>129780</xdr:rowOff>
    </xdr:to>
    <xdr:sp macro="" textlink="">
      <xdr:nvSpPr>
        <xdr:cNvPr id="427" name="楕円 426"/>
        <xdr:cNvSpPr/>
      </xdr:nvSpPr>
      <xdr:spPr>
        <a:xfrm>
          <a:off x="10426700" y="1340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51057</xdr:rowOff>
    </xdr:from>
    <xdr:ext cx="534377" cy="259045"/>
    <xdr:sp macro="" textlink="">
      <xdr:nvSpPr>
        <xdr:cNvPr id="428" name="商工費該当値テキスト"/>
        <xdr:cNvSpPr txBox="1"/>
      </xdr:nvSpPr>
      <xdr:spPr>
        <a:xfrm>
          <a:off x="10528300" y="13252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25536</xdr:rowOff>
    </xdr:from>
    <xdr:to>
      <xdr:col>50</xdr:col>
      <xdr:colOff>165100</xdr:colOff>
      <xdr:row>78</xdr:row>
      <xdr:rowOff>127136</xdr:rowOff>
    </xdr:to>
    <xdr:sp macro="" textlink="">
      <xdr:nvSpPr>
        <xdr:cNvPr id="429" name="楕円 428"/>
        <xdr:cNvSpPr/>
      </xdr:nvSpPr>
      <xdr:spPr>
        <a:xfrm>
          <a:off x="9588500" y="1339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143663</xdr:rowOff>
    </xdr:from>
    <xdr:ext cx="534377" cy="259045"/>
    <xdr:sp macro="" textlink="">
      <xdr:nvSpPr>
        <xdr:cNvPr id="430" name="テキスト ボックス 429"/>
        <xdr:cNvSpPr txBox="1"/>
      </xdr:nvSpPr>
      <xdr:spPr>
        <a:xfrm>
          <a:off x="9372111" y="13173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31228</xdr:rowOff>
    </xdr:from>
    <xdr:to>
      <xdr:col>46</xdr:col>
      <xdr:colOff>38100</xdr:colOff>
      <xdr:row>78</xdr:row>
      <xdr:rowOff>132828</xdr:rowOff>
    </xdr:to>
    <xdr:sp macro="" textlink="">
      <xdr:nvSpPr>
        <xdr:cNvPr id="431" name="楕円 430"/>
        <xdr:cNvSpPr/>
      </xdr:nvSpPr>
      <xdr:spPr>
        <a:xfrm>
          <a:off x="8699500" y="13404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149355</xdr:rowOff>
    </xdr:from>
    <xdr:ext cx="534377" cy="259045"/>
    <xdr:sp macro="" textlink="">
      <xdr:nvSpPr>
        <xdr:cNvPr id="432" name="テキスト ボックス 431"/>
        <xdr:cNvSpPr txBox="1"/>
      </xdr:nvSpPr>
      <xdr:spPr>
        <a:xfrm>
          <a:off x="8483111" y="13179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36074</xdr:rowOff>
    </xdr:from>
    <xdr:to>
      <xdr:col>41</xdr:col>
      <xdr:colOff>101600</xdr:colOff>
      <xdr:row>78</xdr:row>
      <xdr:rowOff>137674</xdr:rowOff>
    </xdr:to>
    <xdr:sp macro="" textlink="">
      <xdr:nvSpPr>
        <xdr:cNvPr id="433" name="楕円 432"/>
        <xdr:cNvSpPr/>
      </xdr:nvSpPr>
      <xdr:spPr>
        <a:xfrm>
          <a:off x="7810500" y="13409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154201</xdr:rowOff>
    </xdr:from>
    <xdr:ext cx="534377" cy="259045"/>
    <xdr:sp macro="" textlink="">
      <xdr:nvSpPr>
        <xdr:cNvPr id="434" name="テキスト ボックス 433"/>
        <xdr:cNvSpPr txBox="1"/>
      </xdr:nvSpPr>
      <xdr:spPr>
        <a:xfrm>
          <a:off x="7594111" y="1318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65088</xdr:rowOff>
    </xdr:from>
    <xdr:to>
      <xdr:col>36</xdr:col>
      <xdr:colOff>165100</xdr:colOff>
      <xdr:row>78</xdr:row>
      <xdr:rowOff>166688</xdr:rowOff>
    </xdr:to>
    <xdr:sp macro="" textlink="">
      <xdr:nvSpPr>
        <xdr:cNvPr id="435" name="楕円 434"/>
        <xdr:cNvSpPr/>
      </xdr:nvSpPr>
      <xdr:spPr>
        <a:xfrm>
          <a:off x="6921500" y="1343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11765</xdr:rowOff>
    </xdr:from>
    <xdr:ext cx="534377" cy="259045"/>
    <xdr:sp macro="" textlink="">
      <xdr:nvSpPr>
        <xdr:cNvPr id="436" name="テキスト ボックス 435"/>
        <xdr:cNvSpPr txBox="1"/>
      </xdr:nvSpPr>
      <xdr:spPr>
        <a:xfrm>
          <a:off x="6705111" y="13213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8" name="テキスト ボックス 44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0" name="テキスト ボックス 449"/>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2" name="テキスト ボックス 451"/>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4" name="テキスト ボックス 453"/>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6" name="テキスト ボックス 455"/>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8" name="テキスト ボックス 457"/>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144413</xdr:rowOff>
    </xdr:from>
    <xdr:to>
      <xdr:col>54</xdr:col>
      <xdr:colOff>189865</xdr:colOff>
      <xdr:row>98</xdr:row>
      <xdr:rowOff>131688</xdr:rowOff>
    </xdr:to>
    <xdr:cxnSp macro="">
      <xdr:nvCxnSpPr>
        <xdr:cNvPr id="462" name="直線コネクタ 461"/>
        <xdr:cNvCxnSpPr/>
      </xdr:nvCxnSpPr>
      <xdr:spPr>
        <a:xfrm flipV="1">
          <a:off x="10475595" y="15574913"/>
          <a:ext cx="1270" cy="1358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135515</xdr:rowOff>
    </xdr:from>
    <xdr:ext cx="534377" cy="259045"/>
    <xdr:sp macro="" textlink="">
      <xdr:nvSpPr>
        <xdr:cNvPr id="463" name="土木費最小値テキスト"/>
        <xdr:cNvSpPr txBox="1"/>
      </xdr:nvSpPr>
      <xdr:spPr>
        <a:xfrm>
          <a:off x="10528300" y="16937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131688</xdr:rowOff>
    </xdr:from>
    <xdr:to>
      <xdr:col>55</xdr:col>
      <xdr:colOff>88900</xdr:colOff>
      <xdr:row>98</xdr:row>
      <xdr:rowOff>131688</xdr:rowOff>
    </xdr:to>
    <xdr:cxnSp macro="">
      <xdr:nvCxnSpPr>
        <xdr:cNvPr id="464" name="直線コネクタ 463"/>
        <xdr:cNvCxnSpPr/>
      </xdr:nvCxnSpPr>
      <xdr:spPr>
        <a:xfrm>
          <a:off x="10388600" y="16933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91090</xdr:rowOff>
    </xdr:from>
    <xdr:ext cx="599010" cy="259045"/>
    <xdr:sp macro="" textlink="">
      <xdr:nvSpPr>
        <xdr:cNvPr id="465" name="土木費最大値テキスト"/>
        <xdr:cNvSpPr txBox="1"/>
      </xdr:nvSpPr>
      <xdr:spPr>
        <a:xfrm>
          <a:off x="10528300" y="15350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137,567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144413</xdr:rowOff>
    </xdr:from>
    <xdr:to>
      <xdr:col>55</xdr:col>
      <xdr:colOff>88900</xdr:colOff>
      <xdr:row>90</xdr:row>
      <xdr:rowOff>144413</xdr:rowOff>
    </xdr:to>
    <xdr:cxnSp macro="">
      <xdr:nvCxnSpPr>
        <xdr:cNvPr id="466" name="直線コネクタ 465"/>
        <xdr:cNvCxnSpPr/>
      </xdr:nvCxnSpPr>
      <xdr:spPr>
        <a:xfrm>
          <a:off x="10388600" y="15574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106651</xdr:rowOff>
    </xdr:from>
    <xdr:to>
      <xdr:col>55</xdr:col>
      <xdr:colOff>0</xdr:colOff>
      <xdr:row>95</xdr:row>
      <xdr:rowOff>144762</xdr:rowOff>
    </xdr:to>
    <xdr:cxnSp macro="">
      <xdr:nvCxnSpPr>
        <xdr:cNvPr id="467" name="直線コネクタ 466"/>
        <xdr:cNvCxnSpPr/>
      </xdr:nvCxnSpPr>
      <xdr:spPr>
        <a:xfrm>
          <a:off x="9639300" y="16394401"/>
          <a:ext cx="838200" cy="3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97121</xdr:rowOff>
    </xdr:from>
    <xdr:ext cx="534377" cy="259045"/>
    <xdr:sp macro="" textlink="">
      <xdr:nvSpPr>
        <xdr:cNvPr id="468" name="土木費平均値テキスト"/>
        <xdr:cNvSpPr txBox="1"/>
      </xdr:nvSpPr>
      <xdr:spPr>
        <a:xfrm>
          <a:off x="10528300" y="163848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118694</xdr:rowOff>
    </xdr:from>
    <xdr:to>
      <xdr:col>55</xdr:col>
      <xdr:colOff>50800</xdr:colOff>
      <xdr:row>96</xdr:row>
      <xdr:rowOff>48844</xdr:rowOff>
    </xdr:to>
    <xdr:sp macro="" textlink="">
      <xdr:nvSpPr>
        <xdr:cNvPr id="469" name="フローチャート: 判断 468"/>
        <xdr:cNvSpPr/>
      </xdr:nvSpPr>
      <xdr:spPr>
        <a:xfrm>
          <a:off x="10426700" y="16406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91455</xdr:rowOff>
    </xdr:from>
    <xdr:to>
      <xdr:col>50</xdr:col>
      <xdr:colOff>114300</xdr:colOff>
      <xdr:row>95</xdr:row>
      <xdr:rowOff>106651</xdr:rowOff>
    </xdr:to>
    <xdr:cxnSp macro="">
      <xdr:nvCxnSpPr>
        <xdr:cNvPr id="470" name="直線コネクタ 469"/>
        <xdr:cNvCxnSpPr/>
      </xdr:nvCxnSpPr>
      <xdr:spPr>
        <a:xfrm>
          <a:off x="8750300" y="16379205"/>
          <a:ext cx="889000" cy="15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81694</xdr:rowOff>
    </xdr:from>
    <xdr:to>
      <xdr:col>50</xdr:col>
      <xdr:colOff>165100</xdr:colOff>
      <xdr:row>96</xdr:row>
      <xdr:rowOff>11844</xdr:rowOff>
    </xdr:to>
    <xdr:sp macro="" textlink="">
      <xdr:nvSpPr>
        <xdr:cNvPr id="471" name="フローチャート: 判断 470"/>
        <xdr:cNvSpPr/>
      </xdr:nvSpPr>
      <xdr:spPr>
        <a:xfrm>
          <a:off x="9588500" y="16369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2971</xdr:rowOff>
    </xdr:from>
    <xdr:ext cx="534377" cy="259045"/>
    <xdr:sp macro="" textlink="">
      <xdr:nvSpPr>
        <xdr:cNvPr id="472" name="テキスト ボックス 471"/>
        <xdr:cNvSpPr txBox="1"/>
      </xdr:nvSpPr>
      <xdr:spPr>
        <a:xfrm>
          <a:off x="9372111" y="1646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33195</xdr:rowOff>
    </xdr:from>
    <xdr:to>
      <xdr:col>45</xdr:col>
      <xdr:colOff>177800</xdr:colOff>
      <xdr:row>95</xdr:row>
      <xdr:rowOff>91455</xdr:rowOff>
    </xdr:to>
    <xdr:cxnSp macro="">
      <xdr:nvCxnSpPr>
        <xdr:cNvPr id="473" name="直線コネクタ 472"/>
        <xdr:cNvCxnSpPr/>
      </xdr:nvCxnSpPr>
      <xdr:spPr>
        <a:xfrm>
          <a:off x="7861300" y="16320945"/>
          <a:ext cx="889000" cy="5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92754</xdr:rowOff>
    </xdr:from>
    <xdr:to>
      <xdr:col>46</xdr:col>
      <xdr:colOff>38100</xdr:colOff>
      <xdr:row>96</xdr:row>
      <xdr:rowOff>22904</xdr:rowOff>
    </xdr:to>
    <xdr:sp macro="" textlink="">
      <xdr:nvSpPr>
        <xdr:cNvPr id="474" name="フローチャート: 判断 473"/>
        <xdr:cNvSpPr/>
      </xdr:nvSpPr>
      <xdr:spPr>
        <a:xfrm>
          <a:off x="8699500" y="1638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14031</xdr:rowOff>
    </xdr:from>
    <xdr:ext cx="534377" cy="259045"/>
    <xdr:sp macro="" textlink="">
      <xdr:nvSpPr>
        <xdr:cNvPr id="475" name="テキスト ボックス 474"/>
        <xdr:cNvSpPr txBox="1"/>
      </xdr:nvSpPr>
      <xdr:spPr>
        <a:xfrm>
          <a:off x="8483111" y="16473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19957</xdr:rowOff>
    </xdr:from>
    <xdr:to>
      <xdr:col>41</xdr:col>
      <xdr:colOff>50800</xdr:colOff>
      <xdr:row>95</xdr:row>
      <xdr:rowOff>33195</xdr:rowOff>
    </xdr:to>
    <xdr:cxnSp macro="">
      <xdr:nvCxnSpPr>
        <xdr:cNvPr id="476" name="直線コネクタ 475"/>
        <xdr:cNvCxnSpPr/>
      </xdr:nvCxnSpPr>
      <xdr:spPr>
        <a:xfrm>
          <a:off x="6972300" y="16307707"/>
          <a:ext cx="889000" cy="13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108353</xdr:rowOff>
    </xdr:from>
    <xdr:to>
      <xdr:col>41</xdr:col>
      <xdr:colOff>101600</xdr:colOff>
      <xdr:row>96</xdr:row>
      <xdr:rowOff>38503</xdr:rowOff>
    </xdr:to>
    <xdr:sp macro="" textlink="">
      <xdr:nvSpPr>
        <xdr:cNvPr id="477" name="フローチャート: 判断 476"/>
        <xdr:cNvSpPr/>
      </xdr:nvSpPr>
      <xdr:spPr>
        <a:xfrm>
          <a:off x="7810500" y="1639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29630</xdr:rowOff>
    </xdr:from>
    <xdr:ext cx="534377" cy="259045"/>
    <xdr:sp macro="" textlink="">
      <xdr:nvSpPr>
        <xdr:cNvPr id="478" name="テキスト ボックス 477"/>
        <xdr:cNvSpPr txBox="1"/>
      </xdr:nvSpPr>
      <xdr:spPr>
        <a:xfrm>
          <a:off x="7594111" y="16488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64908</xdr:rowOff>
    </xdr:from>
    <xdr:to>
      <xdr:col>36</xdr:col>
      <xdr:colOff>165100</xdr:colOff>
      <xdr:row>95</xdr:row>
      <xdr:rowOff>166508</xdr:rowOff>
    </xdr:to>
    <xdr:sp macro="" textlink="">
      <xdr:nvSpPr>
        <xdr:cNvPr id="479" name="フローチャート: 判断 478"/>
        <xdr:cNvSpPr/>
      </xdr:nvSpPr>
      <xdr:spPr>
        <a:xfrm>
          <a:off x="6921500" y="16352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157635</xdr:rowOff>
    </xdr:from>
    <xdr:ext cx="534377" cy="259045"/>
    <xdr:sp macro="" textlink="">
      <xdr:nvSpPr>
        <xdr:cNvPr id="480" name="テキスト ボックス 479"/>
        <xdr:cNvSpPr txBox="1"/>
      </xdr:nvSpPr>
      <xdr:spPr>
        <a:xfrm>
          <a:off x="6705111" y="16445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93962</xdr:rowOff>
    </xdr:from>
    <xdr:to>
      <xdr:col>55</xdr:col>
      <xdr:colOff>50800</xdr:colOff>
      <xdr:row>96</xdr:row>
      <xdr:rowOff>24112</xdr:rowOff>
    </xdr:to>
    <xdr:sp macro="" textlink="">
      <xdr:nvSpPr>
        <xdr:cNvPr id="486" name="楕円 485"/>
        <xdr:cNvSpPr/>
      </xdr:nvSpPr>
      <xdr:spPr>
        <a:xfrm>
          <a:off x="10426700" y="1638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116839</xdr:rowOff>
    </xdr:from>
    <xdr:ext cx="534377" cy="259045"/>
    <xdr:sp macro="" textlink="">
      <xdr:nvSpPr>
        <xdr:cNvPr id="487" name="土木費該当値テキスト"/>
        <xdr:cNvSpPr txBox="1"/>
      </xdr:nvSpPr>
      <xdr:spPr>
        <a:xfrm>
          <a:off x="10528300" y="16233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55851</xdr:rowOff>
    </xdr:from>
    <xdr:to>
      <xdr:col>50</xdr:col>
      <xdr:colOff>165100</xdr:colOff>
      <xdr:row>95</xdr:row>
      <xdr:rowOff>157451</xdr:rowOff>
    </xdr:to>
    <xdr:sp macro="" textlink="">
      <xdr:nvSpPr>
        <xdr:cNvPr id="488" name="楕円 487"/>
        <xdr:cNvSpPr/>
      </xdr:nvSpPr>
      <xdr:spPr>
        <a:xfrm>
          <a:off x="9588500" y="16343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2528</xdr:rowOff>
    </xdr:from>
    <xdr:ext cx="534377" cy="259045"/>
    <xdr:sp macro="" textlink="">
      <xdr:nvSpPr>
        <xdr:cNvPr id="489" name="テキスト ボックス 488"/>
        <xdr:cNvSpPr txBox="1"/>
      </xdr:nvSpPr>
      <xdr:spPr>
        <a:xfrm>
          <a:off x="9372111" y="1611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40655</xdr:rowOff>
    </xdr:from>
    <xdr:to>
      <xdr:col>46</xdr:col>
      <xdr:colOff>38100</xdr:colOff>
      <xdr:row>95</xdr:row>
      <xdr:rowOff>142255</xdr:rowOff>
    </xdr:to>
    <xdr:sp macro="" textlink="">
      <xdr:nvSpPr>
        <xdr:cNvPr id="490" name="楕円 489"/>
        <xdr:cNvSpPr/>
      </xdr:nvSpPr>
      <xdr:spPr>
        <a:xfrm>
          <a:off x="8699500" y="16328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158782</xdr:rowOff>
    </xdr:from>
    <xdr:ext cx="534377" cy="259045"/>
    <xdr:sp macro="" textlink="">
      <xdr:nvSpPr>
        <xdr:cNvPr id="491" name="テキスト ボックス 490"/>
        <xdr:cNvSpPr txBox="1"/>
      </xdr:nvSpPr>
      <xdr:spPr>
        <a:xfrm>
          <a:off x="8483111" y="16103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153845</xdr:rowOff>
    </xdr:from>
    <xdr:to>
      <xdr:col>41</xdr:col>
      <xdr:colOff>101600</xdr:colOff>
      <xdr:row>95</xdr:row>
      <xdr:rowOff>83995</xdr:rowOff>
    </xdr:to>
    <xdr:sp macro="" textlink="">
      <xdr:nvSpPr>
        <xdr:cNvPr id="492" name="楕円 491"/>
        <xdr:cNvSpPr/>
      </xdr:nvSpPr>
      <xdr:spPr>
        <a:xfrm>
          <a:off x="7810500" y="1627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100522</xdr:rowOff>
    </xdr:from>
    <xdr:ext cx="534377" cy="259045"/>
    <xdr:sp macro="" textlink="">
      <xdr:nvSpPr>
        <xdr:cNvPr id="493" name="テキスト ボックス 492"/>
        <xdr:cNvSpPr txBox="1"/>
      </xdr:nvSpPr>
      <xdr:spPr>
        <a:xfrm>
          <a:off x="7594111" y="16045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140607</xdr:rowOff>
    </xdr:from>
    <xdr:to>
      <xdr:col>36</xdr:col>
      <xdr:colOff>165100</xdr:colOff>
      <xdr:row>95</xdr:row>
      <xdr:rowOff>70757</xdr:rowOff>
    </xdr:to>
    <xdr:sp macro="" textlink="">
      <xdr:nvSpPr>
        <xdr:cNvPr id="494" name="楕円 493"/>
        <xdr:cNvSpPr/>
      </xdr:nvSpPr>
      <xdr:spPr>
        <a:xfrm>
          <a:off x="6921500" y="16256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87284</xdr:rowOff>
    </xdr:from>
    <xdr:ext cx="534377" cy="259045"/>
    <xdr:sp macro="" textlink="">
      <xdr:nvSpPr>
        <xdr:cNvPr id="495" name="テキスト ボックス 494"/>
        <xdr:cNvSpPr txBox="1"/>
      </xdr:nvSpPr>
      <xdr:spPr>
        <a:xfrm>
          <a:off x="6705111" y="1603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6" name="テキスト ボックス 50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7" name="直線コネクタ 506"/>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8" name="テキスト ボックス 507"/>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9" name="直線コネクタ 508"/>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0" name="テキスト ボックス 509"/>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1" name="直線コネクタ 510"/>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2" name="テキスト ボックス 511"/>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3" name="直線コネクタ 512"/>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4" name="テキスト ボックス 513"/>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5" name="直線コネクタ 514"/>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6" name="テキスト ボックス 515"/>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7" name="直線コネクタ 516"/>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8" name="テキスト ボックス 517"/>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109068</xdr:rowOff>
    </xdr:from>
    <xdr:to>
      <xdr:col>85</xdr:col>
      <xdr:colOff>126364</xdr:colOff>
      <xdr:row>38</xdr:row>
      <xdr:rowOff>157531</xdr:rowOff>
    </xdr:to>
    <xdr:cxnSp macro="">
      <xdr:nvCxnSpPr>
        <xdr:cNvPr id="522" name="直線コネクタ 521"/>
        <xdr:cNvCxnSpPr/>
      </xdr:nvCxnSpPr>
      <xdr:spPr>
        <a:xfrm flipV="1">
          <a:off x="16317595" y="5252568"/>
          <a:ext cx="1269" cy="1420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161358</xdr:rowOff>
    </xdr:from>
    <xdr:ext cx="534377" cy="259045"/>
    <xdr:sp macro="" textlink="">
      <xdr:nvSpPr>
        <xdr:cNvPr id="523" name="消防費最小値テキスト"/>
        <xdr:cNvSpPr txBox="1"/>
      </xdr:nvSpPr>
      <xdr:spPr>
        <a:xfrm>
          <a:off x="16370300" y="667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157531</xdr:rowOff>
    </xdr:from>
    <xdr:to>
      <xdr:col>86</xdr:col>
      <xdr:colOff>25400</xdr:colOff>
      <xdr:row>38</xdr:row>
      <xdr:rowOff>157531</xdr:rowOff>
    </xdr:to>
    <xdr:cxnSp macro="">
      <xdr:nvCxnSpPr>
        <xdr:cNvPr id="524" name="直線コネクタ 523"/>
        <xdr:cNvCxnSpPr/>
      </xdr:nvCxnSpPr>
      <xdr:spPr>
        <a:xfrm>
          <a:off x="16230600" y="6672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55745</xdr:rowOff>
    </xdr:from>
    <xdr:ext cx="534377" cy="259045"/>
    <xdr:sp macro="" textlink="">
      <xdr:nvSpPr>
        <xdr:cNvPr id="525" name="消防費最大値テキスト"/>
        <xdr:cNvSpPr txBox="1"/>
      </xdr:nvSpPr>
      <xdr:spPr>
        <a:xfrm>
          <a:off x="16370300" y="5027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56,938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109068</xdr:rowOff>
    </xdr:from>
    <xdr:to>
      <xdr:col>86</xdr:col>
      <xdr:colOff>25400</xdr:colOff>
      <xdr:row>30</xdr:row>
      <xdr:rowOff>109068</xdr:rowOff>
    </xdr:to>
    <xdr:cxnSp macro="">
      <xdr:nvCxnSpPr>
        <xdr:cNvPr id="526" name="直線コネクタ 525"/>
        <xdr:cNvCxnSpPr/>
      </xdr:nvCxnSpPr>
      <xdr:spPr>
        <a:xfrm>
          <a:off x="16230600" y="5252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94078</xdr:rowOff>
    </xdr:from>
    <xdr:to>
      <xdr:col>85</xdr:col>
      <xdr:colOff>127000</xdr:colOff>
      <xdr:row>37</xdr:row>
      <xdr:rowOff>98552</xdr:rowOff>
    </xdr:to>
    <xdr:cxnSp macro="">
      <xdr:nvCxnSpPr>
        <xdr:cNvPr id="527" name="直線コネクタ 526"/>
        <xdr:cNvCxnSpPr/>
      </xdr:nvCxnSpPr>
      <xdr:spPr>
        <a:xfrm>
          <a:off x="15481300" y="6266278"/>
          <a:ext cx="838200" cy="17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71903</xdr:rowOff>
    </xdr:from>
    <xdr:ext cx="534377" cy="259045"/>
    <xdr:sp macro="" textlink="">
      <xdr:nvSpPr>
        <xdr:cNvPr id="528" name="消防費平均値テキスト"/>
        <xdr:cNvSpPr txBox="1"/>
      </xdr:nvSpPr>
      <xdr:spPr>
        <a:xfrm>
          <a:off x="16370300" y="59012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49026</xdr:rowOff>
    </xdr:from>
    <xdr:to>
      <xdr:col>85</xdr:col>
      <xdr:colOff>177800</xdr:colOff>
      <xdr:row>35</xdr:row>
      <xdr:rowOff>150626</xdr:rowOff>
    </xdr:to>
    <xdr:sp macro="" textlink="">
      <xdr:nvSpPr>
        <xdr:cNvPr id="529" name="フローチャート: 判断 528"/>
        <xdr:cNvSpPr/>
      </xdr:nvSpPr>
      <xdr:spPr>
        <a:xfrm>
          <a:off x="16268700" y="6049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103842</xdr:rowOff>
    </xdr:from>
    <xdr:to>
      <xdr:col>81</xdr:col>
      <xdr:colOff>50800</xdr:colOff>
      <xdr:row>36</xdr:row>
      <xdr:rowOff>94078</xdr:rowOff>
    </xdr:to>
    <xdr:cxnSp macro="">
      <xdr:nvCxnSpPr>
        <xdr:cNvPr id="530" name="直線コネクタ 529"/>
        <xdr:cNvCxnSpPr/>
      </xdr:nvCxnSpPr>
      <xdr:spPr>
        <a:xfrm>
          <a:off x="14592300" y="6104592"/>
          <a:ext cx="889000" cy="161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12417</xdr:rowOff>
    </xdr:from>
    <xdr:to>
      <xdr:col>81</xdr:col>
      <xdr:colOff>101600</xdr:colOff>
      <xdr:row>35</xdr:row>
      <xdr:rowOff>114017</xdr:rowOff>
    </xdr:to>
    <xdr:sp macro="" textlink="">
      <xdr:nvSpPr>
        <xdr:cNvPr id="531" name="フローチャート: 判断 530"/>
        <xdr:cNvSpPr/>
      </xdr:nvSpPr>
      <xdr:spPr>
        <a:xfrm>
          <a:off x="15430500" y="601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130544</xdr:rowOff>
    </xdr:from>
    <xdr:ext cx="534377" cy="259045"/>
    <xdr:sp macro="" textlink="">
      <xdr:nvSpPr>
        <xdr:cNvPr id="532" name="テキスト ボックス 531"/>
        <xdr:cNvSpPr txBox="1"/>
      </xdr:nvSpPr>
      <xdr:spPr>
        <a:xfrm>
          <a:off x="15214111" y="5788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103842</xdr:rowOff>
    </xdr:from>
    <xdr:to>
      <xdr:col>76</xdr:col>
      <xdr:colOff>114300</xdr:colOff>
      <xdr:row>35</xdr:row>
      <xdr:rowOff>166315</xdr:rowOff>
    </xdr:to>
    <xdr:cxnSp macro="">
      <xdr:nvCxnSpPr>
        <xdr:cNvPr id="533" name="直線コネクタ 532"/>
        <xdr:cNvCxnSpPr/>
      </xdr:nvCxnSpPr>
      <xdr:spPr>
        <a:xfrm flipV="1">
          <a:off x="13703300" y="6104592"/>
          <a:ext cx="889000" cy="62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132432</xdr:rowOff>
    </xdr:from>
    <xdr:to>
      <xdr:col>76</xdr:col>
      <xdr:colOff>165100</xdr:colOff>
      <xdr:row>36</xdr:row>
      <xdr:rowOff>62582</xdr:rowOff>
    </xdr:to>
    <xdr:sp macro="" textlink="">
      <xdr:nvSpPr>
        <xdr:cNvPr id="534" name="フローチャート: 判断 533"/>
        <xdr:cNvSpPr/>
      </xdr:nvSpPr>
      <xdr:spPr>
        <a:xfrm>
          <a:off x="14541500" y="613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53709</xdr:rowOff>
    </xdr:from>
    <xdr:ext cx="534377" cy="259045"/>
    <xdr:sp macro="" textlink="">
      <xdr:nvSpPr>
        <xdr:cNvPr id="535" name="テキスト ボックス 534"/>
        <xdr:cNvSpPr txBox="1"/>
      </xdr:nvSpPr>
      <xdr:spPr>
        <a:xfrm>
          <a:off x="14325111" y="622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166315</xdr:rowOff>
    </xdr:from>
    <xdr:to>
      <xdr:col>71</xdr:col>
      <xdr:colOff>177800</xdr:colOff>
      <xdr:row>37</xdr:row>
      <xdr:rowOff>31540</xdr:rowOff>
    </xdr:to>
    <xdr:cxnSp macro="">
      <xdr:nvCxnSpPr>
        <xdr:cNvPr id="536" name="直線コネクタ 535"/>
        <xdr:cNvCxnSpPr/>
      </xdr:nvCxnSpPr>
      <xdr:spPr>
        <a:xfrm flipV="1">
          <a:off x="12814300" y="6167065"/>
          <a:ext cx="889000" cy="20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120741</xdr:rowOff>
    </xdr:from>
    <xdr:to>
      <xdr:col>72</xdr:col>
      <xdr:colOff>38100</xdr:colOff>
      <xdr:row>36</xdr:row>
      <xdr:rowOff>50891</xdr:rowOff>
    </xdr:to>
    <xdr:sp macro="" textlink="">
      <xdr:nvSpPr>
        <xdr:cNvPr id="537" name="フローチャート: 判断 536"/>
        <xdr:cNvSpPr/>
      </xdr:nvSpPr>
      <xdr:spPr>
        <a:xfrm>
          <a:off x="13652500" y="612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42018</xdr:rowOff>
    </xdr:from>
    <xdr:ext cx="534377" cy="259045"/>
    <xdr:sp macro="" textlink="">
      <xdr:nvSpPr>
        <xdr:cNvPr id="538" name="テキスト ボックス 537"/>
        <xdr:cNvSpPr txBox="1"/>
      </xdr:nvSpPr>
      <xdr:spPr>
        <a:xfrm>
          <a:off x="13436111" y="6214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71951</xdr:rowOff>
    </xdr:from>
    <xdr:to>
      <xdr:col>67</xdr:col>
      <xdr:colOff>101600</xdr:colOff>
      <xdr:row>37</xdr:row>
      <xdr:rowOff>2101</xdr:rowOff>
    </xdr:to>
    <xdr:sp macro="" textlink="">
      <xdr:nvSpPr>
        <xdr:cNvPr id="539" name="フローチャート: 判断 538"/>
        <xdr:cNvSpPr/>
      </xdr:nvSpPr>
      <xdr:spPr>
        <a:xfrm>
          <a:off x="12763500" y="624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18628</xdr:rowOff>
    </xdr:from>
    <xdr:ext cx="534377" cy="259045"/>
    <xdr:sp macro="" textlink="">
      <xdr:nvSpPr>
        <xdr:cNvPr id="540" name="テキスト ボックス 539"/>
        <xdr:cNvSpPr txBox="1"/>
      </xdr:nvSpPr>
      <xdr:spPr>
        <a:xfrm>
          <a:off x="12547111" y="6019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47752</xdr:rowOff>
    </xdr:from>
    <xdr:to>
      <xdr:col>85</xdr:col>
      <xdr:colOff>177800</xdr:colOff>
      <xdr:row>37</xdr:row>
      <xdr:rowOff>149352</xdr:rowOff>
    </xdr:to>
    <xdr:sp macro="" textlink="">
      <xdr:nvSpPr>
        <xdr:cNvPr id="546" name="楕円 545"/>
        <xdr:cNvSpPr/>
      </xdr:nvSpPr>
      <xdr:spPr>
        <a:xfrm>
          <a:off x="16268700" y="6391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26179</xdr:rowOff>
    </xdr:from>
    <xdr:ext cx="534377" cy="259045"/>
    <xdr:sp macro="" textlink="">
      <xdr:nvSpPr>
        <xdr:cNvPr id="547" name="消防費該当値テキスト"/>
        <xdr:cNvSpPr txBox="1"/>
      </xdr:nvSpPr>
      <xdr:spPr>
        <a:xfrm>
          <a:off x="16370300" y="6369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43278</xdr:rowOff>
    </xdr:from>
    <xdr:to>
      <xdr:col>81</xdr:col>
      <xdr:colOff>101600</xdr:colOff>
      <xdr:row>36</xdr:row>
      <xdr:rowOff>144878</xdr:rowOff>
    </xdr:to>
    <xdr:sp macro="" textlink="">
      <xdr:nvSpPr>
        <xdr:cNvPr id="548" name="楕円 547"/>
        <xdr:cNvSpPr/>
      </xdr:nvSpPr>
      <xdr:spPr>
        <a:xfrm>
          <a:off x="15430500" y="6215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136005</xdr:rowOff>
    </xdr:from>
    <xdr:ext cx="534377" cy="259045"/>
    <xdr:sp macro="" textlink="">
      <xdr:nvSpPr>
        <xdr:cNvPr id="549" name="テキスト ボックス 548"/>
        <xdr:cNvSpPr txBox="1"/>
      </xdr:nvSpPr>
      <xdr:spPr>
        <a:xfrm>
          <a:off x="15214111" y="6308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53042</xdr:rowOff>
    </xdr:from>
    <xdr:to>
      <xdr:col>76</xdr:col>
      <xdr:colOff>165100</xdr:colOff>
      <xdr:row>35</xdr:row>
      <xdr:rowOff>154642</xdr:rowOff>
    </xdr:to>
    <xdr:sp macro="" textlink="">
      <xdr:nvSpPr>
        <xdr:cNvPr id="550" name="楕円 549"/>
        <xdr:cNvSpPr/>
      </xdr:nvSpPr>
      <xdr:spPr>
        <a:xfrm>
          <a:off x="14541500" y="605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171169</xdr:rowOff>
    </xdr:from>
    <xdr:ext cx="534377" cy="259045"/>
    <xdr:sp macro="" textlink="">
      <xdr:nvSpPr>
        <xdr:cNvPr id="551" name="テキスト ボックス 550"/>
        <xdr:cNvSpPr txBox="1"/>
      </xdr:nvSpPr>
      <xdr:spPr>
        <a:xfrm>
          <a:off x="14325111" y="5829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115515</xdr:rowOff>
    </xdr:from>
    <xdr:to>
      <xdr:col>72</xdr:col>
      <xdr:colOff>38100</xdr:colOff>
      <xdr:row>36</xdr:row>
      <xdr:rowOff>45665</xdr:rowOff>
    </xdr:to>
    <xdr:sp macro="" textlink="">
      <xdr:nvSpPr>
        <xdr:cNvPr id="552" name="楕円 551"/>
        <xdr:cNvSpPr/>
      </xdr:nvSpPr>
      <xdr:spPr>
        <a:xfrm>
          <a:off x="13652500" y="611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62192</xdr:rowOff>
    </xdr:from>
    <xdr:ext cx="534377" cy="259045"/>
    <xdr:sp macro="" textlink="">
      <xdr:nvSpPr>
        <xdr:cNvPr id="553" name="テキスト ボックス 552"/>
        <xdr:cNvSpPr txBox="1"/>
      </xdr:nvSpPr>
      <xdr:spPr>
        <a:xfrm>
          <a:off x="13436111" y="5891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152190</xdr:rowOff>
    </xdr:from>
    <xdr:to>
      <xdr:col>67</xdr:col>
      <xdr:colOff>101600</xdr:colOff>
      <xdr:row>37</xdr:row>
      <xdr:rowOff>82340</xdr:rowOff>
    </xdr:to>
    <xdr:sp macro="" textlink="">
      <xdr:nvSpPr>
        <xdr:cNvPr id="554" name="楕円 553"/>
        <xdr:cNvSpPr/>
      </xdr:nvSpPr>
      <xdr:spPr>
        <a:xfrm>
          <a:off x="12763500" y="632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73467</xdr:rowOff>
    </xdr:from>
    <xdr:ext cx="534377" cy="259045"/>
    <xdr:sp macro="" textlink="">
      <xdr:nvSpPr>
        <xdr:cNvPr id="555" name="テキスト ボックス 554"/>
        <xdr:cNvSpPr txBox="1"/>
      </xdr:nvSpPr>
      <xdr:spPr>
        <a:xfrm>
          <a:off x="12547111" y="6417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6" name="テキスト ボックス 56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7" name="直線コネクタ 56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8" name="テキスト ボックス 567"/>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9" name="直線コネクタ 56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0" name="テキスト ボックス 569"/>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1" name="直線コネクタ 57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2" name="テキスト ボックス 571"/>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3" name="直線コネクタ 57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4" name="テキスト ボックス 573"/>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5" name="直線コネクタ 57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6" name="テキスト ボックス 57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7" name="直線コネクタ 57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8" name="テキスト ボックス 57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141325</xdr:rowOff>
    </xdr:from>
    <xdr:to>
      <xdr:col>85</xdr:col>
      <xdr:colOff>126364</xdr:colOff>
      <xdr:row>59</xdr:row>
      <xdr:rowOff>635</xdr:rowOff>
    </xdr:to>
    <xdr:cxnSp macro="">
      <xdr:nvCxnSpPr>
        <xdr:cNvPr id="580" name="直線コネクタ 579"/>
        <xdr:cNvCxnSpPr/>
      </xdr:nvCxnSpPr>
      <xdr:spPr>
        <a:xfrm flipV="1">
          <a:off x="16317595" y="8542375"/>
          <a:ext cx="1269" cy="1573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4462</xdr:rowOff>
    </xdr:from>
    <xdr:ext cx="534377" cy="259045"/>
    <xdr:sp macro="" textlink="">
      <xdr:nvSpPr>
        <xdr:cNvPr id="581" name="教育費最小値テキスト"/>
        <xdr:cNvSpPr txBox="1"/>
      </xdr:nvSpPr>
      <xdr:spPr>
        <a:xfrm>
          <a:off x="16370300" y="10120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635</xdr:rowOff>
    </xdr:from>
    <xdr:to>
      <xdr:col>86</xdr:col>
      <xdr:colOff>25400</xdr:colOff>
      <xdr:row>59</xdr:row>
      <xdr:rowOff>635</xdr:rowOff>
    </xdr:to>
    <xdr:cxnSp macro="">
      <xdr:nvCxnSpPr>
        <xdr:cNvPr id="582" name="直線コネクタ 581"/>
        <xdr:cNvCxnSpPr/>
      </xdr:nvCxnSpPr>
      <xdr:spPr>
        <a:xfrm>
          <a:off x="16230600" y="10116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88002</xdr:rowOff>
    </xdr:from>
    <xdr:ext cx="599010" cy="259045"/>
    <xdr:sp macro="" textlink="">
      <xdr:nvSpPr>
        <xdr:cNvPr id="583" name="教育費最大値テキスト"/>
        <xdr:cNvSpPr txBox="1"/>
      </xdr:nvSpPr>
      <xdr:spPr>
        <a:xfrm>
          <a:off x="16370300" y="8317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157,372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141325</xdr:rowOff>
    </xdr:from>
    <xdr:to>
      <xdr:col>86</xdr:col>
      <xdr:colOff>25400</xdr:colOff>
      <xdr:row>49</xdr:row>
      <xdr:rowOff>141325</xdr:rowOff>
    </xdr:to>
    <xdr:cxnSp macro="">
      <xdr:nvCxnSpPr>
        <xdr:cNvPr id="584" name="直線コネクタ 583"/>
        <xdr:cNvCxnSpPr/>
      </xdr:nvCxnSpPr>
      <xdr:spPr>
        <a:xfrm>
          <a:off x="16230600" y="8542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79680</xdr:rowOff>
    </xdr:from>
    <xdr:to>
      <xdr:col>85</xdr:col>
      <xdr:colOff>127000</xdr:colOff>
      <xdr:row>55</xdr:row>
      <xdr:rowOff>122758</xdr:rowOff>
    </xdr:to>
    <xdr:cxnSp macro="">
      <xdr:nvCxnSpPr>
        <xdr:cNvPr id="585" name="直線コネクタ 584"/>
        <xdr:cNvCxnSpPr/>
      </xdr:nvCxnSpPr>
      <xdr:spPr>
        <a:xfrm flipV="1">
          <a:off x="15481300" y="9166530"/>
          <a:ext cx="838200" cy="385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57066</xdr:rowOff>
    </xdr:from>
    <xdr:ext cx="534377" cy="259045"/>
    <xdr:sp macro="" textlink="">
      <xdr:nvSpPr>
        <xdr:cNvPr id="586" name="教育費平均値テキスト"/>
        <xdr:cNvSpPr txBox="1"/>
      </xdr:nvSpPr>
      <xdr:spPr>
        <a:xfrm>
          <a:off x="16370300" y="96582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78639</xdr:rowOff>
    </xdr:from>
    <xdr:to>
      <xdr:col>85</xdr:col>
      <xdr:colOff>177800</xdr:colOff>
      <xdr:row>57</xdr:row>
      <xdr:rowOff>8789</xdr:rowOff>
    </xdr:to>
    <xdr:sp macro="" textlink="">
      <xdr:nvSpPr>
        <xdr:cNvPr id="587" name="フローチャート: 判断 586"/>
        <xdr:cNvSpPr/>
      </xdr:nvSpPr>
      <xdr:spPr>
        <a:xfrm>
          <a:off x="16268700" y="967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122758</xdr:rowOff>
    </xdr:from>
    <xdr:to>
      <xdr:col>81</xdr:col>
      <xdr:colOff>50800</xdr:colOff>
      <xdr:row>56</xdr:row>
      <xdr:rowOff>47028</xdr:rowOff>
    </xdr:to>
    <xdr:cxnSp macro="">
      <xdr:nvCxnSpPr>
        <xdr:cNvPr id="588" name="直線コネクタ 587"/>
        <xdr:cNvCxnSpPr/>
      </xdr:nvCxnSpPr>
      <xdr:spPr>
        <a:xfrm flipV="1">
          <a:off x="14592300" y="9552508"/>
          <a:ext cx="889000" cy="9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67590</xdr:rowOff>
    </xdr:from>
    <xdr:to>
      <xdr:col>81</xdr:col>
      <xdr:colOff>101600</xdr:colOff>
      <xdr:row>56</xdr:row>
      <xdr:rowOff>169190</xdr:rowOff>
    </xdr:to>
    <xdr:sp macro="" textlink="">
      <xdr:nvSpPr>
        <xdr:cNvPr id="589" name="フローチャート: 判断 588"/>
        <xdr:cNvSpPr/>
      </xdr:nvSpPr>
      <xdr:spPr>
        <a:xfrm>
          <a:off x="15430500" y="9668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160317</xdr:rowOff>
    </xdr:from>
    <xdr:ext cx="534377" cy="259045"/>
    <xdr:sp macro="" textlink="">
      <xdr:nvSpPr>
        <xdr:cNvPr id="590" name="テキスト ボックス 589"/>
        <xdr:cNvSpPr txBox="1"/>
      </xdr:nvSpPr>
      <xdr:spPr>
        <a:xfrm>
          <a:off x="15214111" y="9761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165964</xdr:rowOff>
    </xdr:from>
    <xdr:to>
      <xdr:col>76</xdr:col>
      <xdr:colOff>114300</xdr:colOff>
      <xdr:row>56</xdr:row>
      <xdr:rowOff>47028</xdr:rowOff>
    </xdr:to>
    <xdr:cxnSp macro="">
      <xdr:nvCxnSpPr>
        <xdr:cNvPr id="591" name="直線コネクタ 590"/>
        <xdr:cNvCxnSpPr/>
      </xdr:nvCxnSpPr>
      <xdr:spPr>
        <a:xfrm>
          <a:off x="13703300" y="9595714"/>
          <a:ext cx="889000" cy="5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111036</xdr:rowOff>
    </xdr:from>
    <xdr:to>
      <xdr:col>76</xdr:col>
      <xdr:colOff>165100</xdr:colOff>
      <xdr:row>57</xdr:row>
      <xdr:rowOff>41186</xdr:rowOff>
    </xdr:to>
    <xdr:sp macro="" textlink="">
      <xdr:nvSpPr>
        <xdr:cNvPr id="592" name="フローチャート: 判断 591"/>
        <xdr:cNvSpPr/>
      </xdr:nvSpPr>
      <xdr:spPr>
        <a:xfrm>
          <a:off x="14541500" y="9712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32313</xdr:rowOff>
    </xdr:from>
    <xdr:ext cx="534377" cy="259045"/>
    <xdr:sp macro="" textlink="">
      <xdr:nvSpPr>
        <xdr:cNvPr id="593" name="テキスト ボックス 592"/>
        <xdr:cNvSpPr txBox="1"/>
      </xdr:nvSpPr>
      <xdr:spPr>
        <a:xfrm>
          <a:off x="14325111" y="980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165964</xdr:rowOff>
    </xdr:from>
    <xdr:to>
      <xdr:col>71</xdr:col>
      <xdr:colOff>177800</xdr:colOff>
      <xdr:row>56</xdr:row>
      <xdr:rowOff>8572</xdr:rowOff>
    </xdr:to>
    <xdr:cxnSp macro="">
      <xdr:nvCxnSpPr>
        <xdr:cNvPr id="594" name="直線コネクタ 593"/>
        <xdr:cNvCxnSpPr/>
      </xdr:nvCxnSpPr>
      <xdr:spPr>
        <a:xfrm flipV="1">
          <a:off x="12814300" y="9595714"/>
          <a:ext cx="889000" cy="14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67920</xdr:rowOff>
    </xdr:from>
    <xdr:to>
      <xdr:col>72</xdr:col>
      <xdr:colOff>38100</xdr:colOff>
      <xdr:row>56</xdr:row>
      <xdr:rowOff>169520</xdr:rowOff>
    </xdr:to>
    <xdr:sp macro="" textlink="">
      <xdr:nvSpPr>
        <xdr:cNvPr id="595" name="フローチャート: 判断 594"/>
        <xdr:cNvSpPr/>
      </xdr:nvSpPr>
      <xdr:spPr>
        <a:xfrm>
          <a:off x="13652500" y="966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160647</xdr:rowOff>
    </xdr:from>
    <xdr:ext cx="534377" cy="259045"/>
    <xdr:sp macro="" textlink="">
      <xdr:nvSpPr>
        <xdr:cNvPr id="596" name="テキスト ボックス 595"/>
        <xdr:cNvSpPr txBox="1"/>
      </xdr:nvSpPr>
      <xdr:spPr>
        <a:xfrm>
          <a:off x="13436111" y="976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153112</xdr:rowOff>
    </xdr:from>
    <xdr:to>
      <xdr:col>67</xdr:col>
      <xdr:colOff>101600</xdr:colOff>
      <xdr:row>56</xdr:row>
      <xdr:rowOff>83262</xdr:rowOff>
    </xdr:to>
    <xdr:sp macro="" textlink="">
      <xdr:nvSpPr>
        <xdr:cNvPr id="597" name="フローチャート: 判断 596"/>
        <xdr:cNvSpPr/>
      </xdr:nvSpPr>
      <xdr:spPr>
        <a:xfrm>
          <a:off x="12763500" y="958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74389</xdr:rowOff>
    </xdr:from>
    <xdr:ext cx="534377" cy="259045"/>
    <xdr:sp macro="" textlink="">
      <xdr:nvSpPr>
        <xdr:cNvPr id="598" name="テキスト ボックス 597"/>
        <xdr:cNvSpPr txBox="1"/>
      </xdr:nvSpPr>
      <xdr:spPr>
        <a:xfrm>
          <a:off x="12547111" y="967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9" name="テキスト ボックス 59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0" name="テキスト ボックス 59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1" name="テキスト ボックス 60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2" name="テキスト ボックス 60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3" name="テキスト ボックス 60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28880</xdr:rowOff>
    </xdr:from>
    <xdr:to>
      <xdr:col>85</xdr:col>
      <xdr:colOff>177800</xdr:colOff>
      <xdr:row>53</xdr:row>
      <xdr:rowOff>130480</xdr:rowOff>
    </xdr:to>
    <xdr:sp macro="" textlink="">
      <xdr:nvSpPr>
        <xdr:cNvPr id="604" name="楕円 603"/>
        <xdr:cNvSpPr/>
      </xdr:nvSpPr>
      <xdr:spPr>
        <a:xfrm>
          <a:off x="16268700" y="911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51757</xdr:rowOff>
    </xdr:from>
    <xdr:ext cx="599010" cy="259045"/>
    <xdr:sp macro="" textlink="">
      <xdr:nvSpPr>
        <xdr:cNvPr id="605" name="教育費該当値テキスト"/>
        <xdr:cNvSpPr txBox="1"/>
      </xdr:nvSpPr>
      <xdr:spPr>
        <a:xfrm>
          <a:off x="16370300" y="8967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71958</xdr:rowOff>
    </xdr:from>
    <xdr:to>
      <xdr:col>81</xdr:col>
      <xdr:colOff>101600</xdr:colOff>
      <xdr:row>56</xdr:row>
      <xdr:rowOff>2108</xdr:rowOff>
    </xdr:to>
    <xdr:sp macro="" textlink="">
      <xdr:nvSpPr>
        <xdr:cNvPr id="606" name="楕円 605"/>
        <xdr:cNvSpPr/>
      </xdr:nvSpPr>
      <xdr:spPr>
        <a:xfrm>
          <a:off x="15430500" y="950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18635</xdr:rowOff>
    </xdr:from>
    <xdr:ext cx="534377" cy="259045"/>
    <xdr:sp macro="" textlink="">
      <xdr:nvSpPr>
        <xdr:cNvPr id="607" name="テキスト ボックス 606"/>
        <xdr:cNvSpPr txBox="1"/>
      </xdr:nvSpPr>
      <xdr:spPr>
        <a:xfrm>
          <a:off x="15214111" y="9276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167678</xdr:rowOff>
    </xdr:from>
    <xdr:to>
      <xdr:col>76</xdr:col>
      <xdr:colOff>165100</xdr:colOff>
      <xdr:row>56</xdr:row>
      <xdr:rowOff>97828</xdr:rowOff>
    </xdr:to>
    <xdr:sp macro="" textlink="">
      <xdr:nvSpPr>
        <xdr:cNvPr id="608" name="楕円 607"/>
        <xdr:cNvSpPr/>
      </xdr:nvSpPr>
      <xdr:spPr>
        <a:xfrm>
          <a:off x="14541500" y="959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114355</xdr:rowOff>
    </xdr:from>
    <xdr:ext cx="534377" cy="259045"/>
    <xdr:sp macro="" textlink="">
      <xdr:nvSpPr>
        <xdr:cNvPr id="609" name="テキスト ボックス 608"/>
        <xdr:cNvSpPr txBox="1"/>
      </xdr:nvSpPr>
      <xdr:spPr>
        <a:xfrm>
          <a:off x="14325111" y="9372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115164</xdr:rowOff>
    </xdr:from>
    <xdr:to>
      <xdr:col>72</xdr:col>
      <xdr:colOff>38100</xdr:colOff>
      <xdr:row>56</xdr:row>
      <xdr:rowOff>45314</xdr:rowOff>
    </xdr:to>
    <xdr:sp macro="" textlink="">
      <xdr:nvSpPr>
        <xdr:cNvPr id="610" name="楕円 609"/>
        <xdr:cNvSpPr/>
      </xdr:nvSpPr>
      <xdr:spPr>
        <a:xfrm>
          <a:off x="13652500" y="9544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61841</xdr:rowOff>
    </xdr:from>
    <xdr:ext cx="534377" cy="259045"/>
    <xdr:sp macro="" textlink="">
      <xdr:nvSpPr>
        <xdr:cNvPr id="611" name="テキスト ボックス 610"/>
        <xdr:cNvSpPr txBox="1"/>
      </xdr:nvSpPr>
      <xdr:spPr>
        <a:xfrm>
          <a:off x="13436111" y="9320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129222</xdr:rowOff>
    </xdr:from>
    <xdr:to>
      <xdr:col>67</xdr:col>
      <xdr:colOff>101600</xdr:colOff>
      <xdr:row>56</xdr:row>
      <xdr:rowOff>59372</xdr:rowOff>
    </xdr:to>
    <xdr:sp macro="" textlink="">
      <xdr:nvSpPr>
        <xdr:cNvPr id="612" name="楕円 611"/>
        <xdr:cNvSpPr/>
      </xdr:nvSpPr>
      <xdr:spPr>
        <a:xfrm>
          <a:off x="12763500" y="9558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75899</xdr:rowOff>
    </xdr:from>
    <xdr:ext cx="534377" cy="259045"/>
    <xdr:sp macro="" textlink="">
      <xdr:nvSpPr>
        <xdr:cNvPr id="613" name="テキスト ボックス 612"/>
        <xdr:cNvSpPr txBox="1"/>
      </xdr:nvSpPr>
      <xdr:spPr>
        <a:xfrm>
          <a:off x="12547111" y="9334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4" name="正方形/長方形 61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5" name="正方形/長方形 61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6" name="正方形/長方形 61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7" name="正方形/長方形 61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8" name="正方形/長方形 61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9" name="正方形/長方形 61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0" name="正方形/長方形 61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1" name="正方形/長方形 62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2" name="テキスト ボックス 62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3" name="直線コネクタ 62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4" name="直線コネクタ 62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5" name="テキスト ボックス 62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6" name="直線コネクタ 62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7" name="テキスト ボックス 626"/>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8" name="直線コネクタ 62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9" name="テキスト ボックス 628"/>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0" name="直線コネクタ 62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1" name="テキスト ボックス 630"/>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2" name="直線コネクタ 63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33" name="テキスト ボックス 632"/>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4" name="直線コネクタ 63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5" name="テキスト ボックス 634"/>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6" name="直線コネクタ 63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7" name="テキスト ボックス 63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38670</xdr:rowOff>
    </xdr:from>
    <xdr:to>
      <xdr:col>85</xdr:col>
      <xdr:colOff>126364</xdr:colOff>
      <xdr:row>79</xdr:row>
      <xdr:rowOff>98879</xdr:rowOff>
    </xdr:to>
    <xdr:cxnSp macro="">
      <xdr:nvCxnSpPr>
        <xdr:cNvPr id="639" name="直線コネクタ 638"/>
        <xdr:cNvCxnSpPr/>
      </xdr:nvCxnSpPr>
      <xdr:spPr>
        <a:xfrm flipV="1">
          <a:off x="16317595" y="12211620"/>
          <a:ext cx="1269" cy="1431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40"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1" name="直線コネクタ 640"/>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156797</xdr:rowOff>
    </xdr:from>
    <xdr:ext cx="599010" cy="259045"/>
    <xdr:sp macro="" textlink="">
      <xdr:nvSpPr>
        <xdr:cNvPr id="642" name="災害復旧費最大値テキスト"/>
        <xdr:cNvSpPr txBox="1"/>
      </xdr:nvSpPr>
      <xdr:spPr>
        <a:xfrm>
          <a:off x="16370300" y="11986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131,531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38670</xdr:rowOff>
    </xdr:from>
    <xdr:to>
      <xdr:col>86</xdr:col>
      <xdr:colOff>25400</xdr:colOff>
      <xdr:row>71</xdr:row>
      <xdr:rowOff>38670</xdr:rowOff>
    </xdr:to>
    <xdr:cxnSp macro="">
      <xdr:nvCxnSpPr>
        <xdr:cNvPr id="643" name="直線コネクタ 642"/>
        <xdr:cNvCxnSpPr/>
      </xdr:nvCxnSpPr>
      <xdr:spPr>
        <a:xfrm>
          <a:off x="16230600" y="1221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138895</xdr:rowOff>
    </xdr:from>
    <xdr:to>
      <xdr:col>85</xdr:col>
      <xdr:colOff>127000</xdr:colOff>
      <xdr:row>76</xdr:row>
      <xdr:rowOff>156409</xdr:rowOff>
    </xdr:to>
    <xdr:cxnSp macro="">
      <xdr:nvCxnSpPr>
        <xdr:cNvPr id="644" name="直線コネクタ 643"/>
        <xdr:cNvCxnSpPr/>
      </xdr:nvCxnSpPr>
      <xdr:spPr>
        <a:xfrm flipV="1">
          <a:off x="15481300" y="12826195"/>
          <a:ext cx="838200" cy="360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115180</xdr:rowOff>
    </xdr:from>
    <xdr:ext cx="469744" cy="259045"/>
    <xdr:sp macro="" textlink="">
      <xdr:nvSpPr>
        <xdr:cNvPr id="645" name="災害復旧費平均値テキスト"/>
        <xdr:cNvSpPr txBox="1"/>
      </xdr:nvSpPr>
      <xdr:spPr>
        <a:xfrm>
          <a:off x="16370300" y="134882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136753</xdr:rowOff>
    </xdr:from>
    <xdr:to>
      <xdr:col>85</xdr:col>
      <xdr:colOff>177800</xdr:colOff>
      <xdr:row>79</xdr:row>
      <xdr:rowOff>66903</xdr:rowOff>
    </xdr:to>
    <xdr:sp macro="" textlink="">
      <xdr:nvSpPr>
        <xdr:cNvPr id="646" name="フローチャート: 判断 645"/>
        <xdr:cNvSpPr/>
      </xdr:nvSpPr>
      <xdr:spPr>
        <a:xfrm>
          <a:off x="16268700" y="1350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156409</xdr:rowOff>
    </xdr:from>
    <xdr:to>
      <xdr:col>81</xdr:col>
      <xdr:colOff>50800</xdr:colOff>
      <xdr:row>79</xdr:row>
      <xdr:rowOff>96963</xdr:rowOff>
    </xdr:to>
    <xdr:cxnSp macro="">
      <xdr:nvCxnSpPr>
        <xdr:cNvPr id="647" name="直線コネクタ 646"/>
        <xdr:cNvCxnSpPr/>
      </xdr:nvCxnSpPr>
      <xdr:spPr>
        <a:xfrm flipV="1">
          <a:off x="14592300" y="13186609"/>
          <a:ext cx="889000" cy="45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170402</xdr:rowOff>
    </xdr:from>
    <xdr:to>
      <xdr:col>81</xdr:col>
      <xdr:colOff>101600</xdr:colOff>
      <xdr:row>79</xdr:row>
      <xdr:rowOff>100552</xdr:rowOff>
    </xdr:to>
    <xdr:sp macro="" textlink="">
      <xdr:nvSpPr>
        <xdr:cNvPr id="648" name="フローチャート: 判断 647"/>
        <xdr:cNvSpPr/>
      </xdr:nvSpPr>
      <xdr:spPr>
        <a:xfrm>
          <a:off x="15430500" y="13543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91679</xdr:rowOff>
    </xdr:from>
    <xdr:ext cx="469744" cy="259045"/>
    <xdr:sp macro="" textlink="">
      <xdr:nvSpPr>
        <xdr:cNvPr id="649" name="テキスト ボックス 648"/>
        <xdr:cNvSpPr txBox="1"/>
      </xdr:nvSpPr>
      <xdr:spPr>
        <a:xfrm>
          <a:off x="15246428" y="13636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94949</xdr:rowOff>
    </xdr:from>
    <xdr:to>
      <xdr:col>76</xdr:col>
      <xdr:colOff>114300</xdr:colOff>
      <xdr:row>79</xdr:row>
      <xdr:rowOff>96963</xdr:rowOff>
    </xdr:to>
    <xdr:cxnSp macro="">
      <xdr:nvCxnSpPr>
        <xdr:cNvPr id="650" name="直線コネクタ 649"/>
        <xdr:cNvCxnSpPr/>
      </xdr:nvCxnSpPr>
      <xdr:spPr>
        <a:xfrm>
          <a:off x="13703300" y="13639499"/>
          <a:ext cx="889000" cy="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1400</xdr:rowOff>
    </xdr:from>
    <xdr:to>
      <xdr:col>76</xdr:col>
      <xdr:colOff>165100</xdr:colOff>
      <xdr:row>79</xdr:row>
      <xdr:rowOff>103000</xdr:rowOff>
    </xdr:to>
    <xdr:sp macro="" textlink="">
      <xdr:nvSpPr>
        <xdr:cNvPr id="651" name="フローチャート: 判断 650"/>
        <xdr:cNvSpPr/>
      </xdr:nvSpPr>
      <xdr:spPr>
        <a:xfrm>
          <a:off x="14541500" y="1354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119527</xdr:rowOff>
    </xdr:from>
    <xdr:ext cx="469744" cy="259045"/>
    <xdr:sp macro="" textlink="">
      <xdr:nvSpPr>
        <xdr:cNvPr id="652" name="テキスト ボックス 651"/>
        <xdr:cNvSpPr txBox="1"/>
      </xdr:nvSpPr>
      <xdr:spPr>
        <a:xfrm>
          <a:off x="14357428" y="1332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72405</xdr:rowOff>
    </xdr:from>
    <xdr:to>
      <xdr:col>71</xdr:col>
      <xdr:colOff>177800</xdr:colOff>
      <xdr:row>79</xdr:row>
      <xdr:rowOff>94949</xdr:rowOff>
    </xdr:to>
    <xdr:cxnSp macro="">
      <xdr:nvCxnSpPr>
        <xdr:cNvPr id="653" name="直線コネクタ 652"/>
        <xdr:cNvCxnSpPr/>
      </xdr:nvCxnSpPr>
      <xdr:spPr>
        <a:xfrm>
          <a:off x="12814300" y="13616955"/>
          <a:ext cx="889000" cy="22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136275</xdr:rowOff>
    </xdr:from>
    <xdr:to>
      <xdr:col>72</xdr:col>
      <xdr:colOff>38100</xdr:colOff>
      <xdr:row>79</xdr:row>
      <xdr:rowOff>66425</xdr:rowOff>
    </xdr:to>
    <xdr:sp macro="" textlink="">
      <xdr:nvSpPr>
        <xdr:cNvPr id="654" name="フローチャート: 判断 653"/>
        <xdr:cNvSpPr/>
      </xdr:nvSpPr>
      <xdr:spPr>
        <a:xfrm>
          <a:off x="13652500" y="1350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82952</xdr:rowOff>
    </xdr:from>
    <xdr:ext cx="469744" cy="259045"/>
    <xdr:sp macro="" textlink="">
      <xdr:nvSpPr>
        <xdr:cNvPr id="655" name="テキスト ボックス 654"/>
        <xdr:cNvSpPr txBox="1"/>
      </xdr:nvSpPr>
      <xdr:spPr>
        <a:xfrm>
          <a:off x="13468428" y="13284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140390</xdr:rowOff>
    </xdr:from>
    <xdr:to>
      <xdr:col>67</xdr:col>
      <xdr:colOff>101600</xdr:colOff>
      <xdr:row>79</xdr:row>
      <xdr:rowOff>70540</xdr:rowOff>
    </xdr:to>
    <xdr:sp macro="" textlink="">
      <xdr:nvSpPr>
        <xdr:cNvPr id="656" name="フローチャート: 判断 655"/>
        <xdr:cNvSpPr/>
      </xdr:nvSpPr>
      <xdr:spPr>
        <a:xfrm>
          <a:off x="12763500" y="13513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87067</xdr:rowOff>
    </xdr:from>
    <xdr:ext cx="469744" cy="259045"/>
    <xdr:sp macro="" textlink="">
      <xdr:nvSpPr>
        <xdr:cNvPr id="657" name="テキスト ボックス 656"/>
        <xdr:cNvSpPr txBox="1"/>
      </xdr:nvSpPr>
      <xdr:spPr>
        <a:xfrm>
          <a:off x="12579428" y="13288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8" name="テキスト ボックス 65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9" name="テキスト ボックス 65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0" name="テキスト ボックス 65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1" name="テキスト ボックス 66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2" name="テキスト ボックス 66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88095</xdr:rowOff>
    </xdr:from>
    <xdr:to>
      <xdr:col>85</xdr:col>
      <xdr:colOff>177800</xdr:colOff>
      <xdr:row>75</xdr:row>
      <xdr:rowOff>18245</xdr:rowOff>
    </xdr:to>
    <xdr:sp macro="" textlink="">
      <xdr:nvSpPr>
        <xdr:cNvPr id="663" name="楕円 662"/>
        <xdr:cNvSpPr/>
      </xdr:nvSpPr>
      <xdr:spPr>
        <a:xfrm>
          <a:off x="16268700" y="1277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110972</xdr:rowOff>
    </xdr:from>
    <xdr:ext cx="534377" cy="259045"/>
    <xdr:sp macro="" textlink="">
      <xdr:nvSpPr>
        <xdr:cNvPr id="664" name="災害復旧費該当値テキスト"/>
        <xdr:cNvSpPr txBox="1"/>
      </xdr:nvSpPr>
      <xdr:spPr>
        <a:xfrm>
          <a:off x="16370300" y="1262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105609</xdr:rowOff>
    </xdr:from>
    <xdr:to>
      <xdr:col>81</xdr:col>
      <xdr:colOff>101600</xdr:colOff>
      <xdr:row>77</xdr:row>
      <xdr:rowOff>35759</xdr:rowOff>
    </xdr:to>
    <xdr:sp macro="" textlink="">
      <xdr:nvSpPr>
        <xdr:cNvPr id="665" name="楕円 664"/>
        <xdr:cNvSpPr/>
      </xdr:nvSpPr>
      <xdr:spPr>
        <a:xfrm>
          <a:off x="15430500" y="13135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52287</xdr:rowOff>
    </xdr:from>
    <xdr:ext cx="534377" cy="259045"/>
    <xdr:sp macro="" textlink="">
      <xdr:nvSpPr>
        <xdr:cNvPr id="666" name="テキスト ボックス 665"/>
        <xdr:cNvSpPr txBox="1"/>
      </xdr:nvSpPr>
      <xdr:spPr>
        <a:xfrm>
          <a:off x="15214111" y="12911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46163</xdr:rowOff>
    </xdr:from>
    <xdr:to>
      <xdr:col>76</xdr:col>
      <xdr:colOff>165100</xdr:colOff>
      <xdr:row>79</xdr:row>
      <xdr:rowOff>147763</xdr:rowOff>
    </xdr:to>
    <xdr:sp macro="" textlink="">
      <xdr:nvSpPr>
        <xdr:cNvPr id="667" name="楕円 666"/>
        <xdr:cNvSpPr/>
      </xdr:nvSpPr>
      <xdr:spPr>
        <a:xfrm>
          <a:off x="14541500" y="1359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138890</xdr:rowOff>
    </xdr:from>
    <xdr:ext cx="378565" cy="259045"/>
    <xdr:sp macro="" textlink="">
      <xdr:nvSpPr>
        <xdr:cNvPr id="668" name="テキスト ボックス 667"/>
        <xdr:cNvSpPr txBox="1"/>
      </xdr:nvSpPr>
      <xdr:spPr>
        <a:xfrm>
          <a:off x="14403017" y="136834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44149</xdr:rowOff>
    </xdr:from>
    <xdr:to>
      <xdr:col>72</xdr:col>
      <xdr:colOff>38100</xdr:colOff>
      <xdr:row>79</xdr:row>
      <xdr:rowOff>145749</xdr:rowOff>
    </xdr:to>
    <xdr:sp macro="" textlink="">
      <xdr:nvSpPr>
        <xdr:cNvPr id="669" name="楕円 668"/>
        <xdr:cNvSpPr/>
      </xdr:nvSpPr>
      <xdr:spPr>
        <a:xfrm>
          <a:off x="13652500" y="1358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136876</xdr:rowOff>
    </xdr:from>
    <xdr:ext cx="378565" cy="259045"/>
    <xdr:sp macro="" textlink="">
      <xdr:nvSpPr>
        <xdr:cNvPr id="670" name="テキスト ボックス 669"/>
        <xdr:cNvSpPr txBox="1"/>
      </xdr:nvSpPr>
      <xdr:spPr>
        <a:xfrm>
          <a:off x="13514017" y="136814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21605</xdr:rowOff>
    </xdr:from>
    <xdr:to>
      <xdr:col>67</xdr:col>
      <xdr:colOff>101600</xdr:colOff>
      <xdr:row>79</xdr:row>
      <xdr:rowOff>123205</xdr:rowOff>
    </xdr:to>
    <xdr:sp macro="" textlink="">
      <xdr:nvSpPr>
        <xdr:cNvPr id="671" name="楕円 670"/>
        <xdr:cNvSpPr/>
      </xdr:nvSpPr>
      <xdr:spPr>
        <a:xfrm>
          <a:off x="12763500" y="1356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114332</xdr:rowOff>
    </xdr:from>
    <xdr:ext cx="469744" cy="259045"/>
    <xdr:sp macro="" textlink="">
      <xdr:nvSpPr>
        <xdr:cNvPr id="672" name="テキスト ボックス 671"/>
        <xdr:cNvSpPr txBox="1"/>
      </xdr:nvSpPr>
      <xdr:spPr>
        <a:xfrm>
          <a:off x="12579428" y="1365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3" name="正方形/長方形 67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4" name="正方形/長方形 67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5" name="正方形/長方形 67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6" name="正方形/長方形 67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7" name="正方形/長方形 67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8" name="正方形/長方形 67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9" name="正方形/長方形 67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0" name="正方形/長方形 67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1" name="テキスト ボックス 68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2" name="直線コネクタ 68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3" name="直線コネクタ 68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4" name="テキスト ボックス 683"/>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5" name="直線コネクタ 68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6" name="テキスト ボックス 685"/>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7" name="直線コネクタ 68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8" name="テキスト ボックス 687"/>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9" name="直線コネクタ 68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90" name="テキスト ボックス 689"/>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1" name="直線コネクタ 69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2" name="テキスト ボックス 691"/>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3" name="直線コネクタ 69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4" name="テキスト ボックス 693"/>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5" name="直線コネクタ 69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6" name="テキスト ボックス 69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44014</xdr:rowOff>
    </xdr:from>
    <xdr:to>
      <xdr:col>85</xdr:col>
      <xdr:colOff>126364</xdr:colOff>
      <xdr:row>98</xdr:row>
      <xdr:rowOff>29601</xdr:rowOff>
    </xdr:to>
    <xdr:cxnSp macro="">
      <xdr:nvCxnSpPr>
        <xdr:cNvPr id="698" name="直線コネクタ 697"/>
        <xdr:cNvCxnSpPr/>
      </xdr:nvCxnSpPr>
      <xdr:spPr>
        <a:xfrm flipV="1">
          <a:off x="16317595" y="15474514"/>
          <a:ext cx="1269" cy="1357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33428</xdr:rowOff>
    </xdr:from>
    <xdr:ext cx="534377" cy="259045"/>
    <xdr:sp macro="" textlink="">
      <xdr:nvSpPr>
        <xdr:cNvPr id="699" name="公債費最小値テキスト"/>
        <xdr:cNvSpPr txBox="1"/>
      </xdr:nvSpPr>
      <xdr:spPr>
        <a:xfrm>
          <a:off x="16370300" y="16835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29601</xdr:rowOff>
    </xdr:from>
    <xdr:to>
      <xdr:col>86</xdr:col>
      <xdr:colOff>25400</xdr:colOff>
      <xdr:row>98</xdr:row>
      <xdr:rowOff>29601</xdr:rowOff>
    </xdr:to>
    <xdr:cxnSp macro="">
      <xdr:nvCxnSpPr>
        <xdr:cNvPr id="700" name="直線コネクタ 699"/>
        <xdr:cNvCxnSpPr/>
      </xdr:nvCxnSpPr>
      <xdr:spPr>
        <a:xfrm>
          <a:off x="16230600" y="16831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162141</xdr:rowOff>
    </xdr:from>
    <xdr:ext cx="599010" cy="259045"/>
    <xdr:sp macro="" textlink="">
      <xdr:nvSpPr>
        <xdr:cNvPr id="701" name="公債費最大値テキスト"/>
        <xdr:cNvSpPr txBox="1"/>
      </xdr:nvSpPr>
      <xdr:spPr>
        <a:xfrm>
          <a:off x="16370300" y="15249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146,790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44014</xdr:rowOff>
    </xdr:from>
    <xdr:to>
      <xdr:col>86</xdr:col>
      <xdr:colOff>25400</xdr:colOff>
      <xdr:row>90</xdr:row>
      <xdr:rowOff>44014</xdr:rowOff>
    </xdr:to>
    <xdr:cxnSp macro="">
      <xdr:nvCxnSpPr>
        <xdr:cNvPr id="702" name="直線コネクタ 701"/>
        <xdr:cNvCxnSpPr/>
      </xdr:nvCxnSpPr>
      <xdr:spPr>
        <a:xfrm>
          <a:off x="16230600" y="15474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152088</xdr:rowOff>
    </xdr:from>
    <xdr:to>
      <xdr:col>85</xdr:col>
      <xdr:colOff>127000</xdr:colOff>
      <xdr:row>96</xdr:row>
      <xdr:rowOff>163257</xdr:rowOff>
    </xdr:to>
    <xdr:cxnSp macro="">
      <xdr:nvCxnSpPr>
        <xdr:cNvPr id="703" name="直線コネクタ 702"/>
        <xdr:cNvCxnSpPr/>
      </xdr:nvCxnSpPr>
      <xdr:spPr>
        <a:xfrm flipV="1">
          <a:off x="15481300" y="16611288"/>
          <a:ext cx="838200" cy="11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104190</xdr:rowOff>
    </xdr:from>
    <xdr:ext cx="534377" cy="259045"/>
    <xdr:sp macro="" textlink="">
      <xdr:nvSpPr>
        <xdr:cNvPr id="704" name="公債費平均値テキスト"/>
        <xdr:cNvSpPr txBox="1"/>
      </xdr:nvSpPr>
      <xdr:spPr>
        <a:xfrm>
          <a:off x="16370300" y="16049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81313</xdr:rowOff>
    </xdr:from>
    <xdr:to>
      <xdr:col>85</xdr:col>
      <xdr:colOff>177800</xdr:colOff>
      <xdr:row>95</xdr:row>
      <xdr:rowOff>11463</xdr:rowOff>
    </xdr:to>
    <xdr:sp macro="" textlink="">
      <xdr:nvSpPr>
        <xdr:cNvPr id="705" name="フローチャート: 判断 704"/>
        <xdr:cNvSpPr/>
      </xdr:nvSpPr>
      <xdr:spPr>
        <a:xfrm>
          <a:off x="16268700" y="16197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96831</xdr:rowOff>
    </xdr:from>
    <xdr:to>
      <xdr:col>81</xdr:col>
      <xdr:colOff>50800</xdr:colOff>
      <xdr:row>96</xdr:row>
      <xdr:rowOff>163257</xdr:rowOff>
    </xdr:to>
    <xdr:cxnSp macro="">
      <xdr:nvCxnSpPr>
        <xdr:cNvPr id="706" name="直線コネクタ 705"/>
        <xdr:cNvCxnSpPr/>
      </xdr:nvCxnSpPr>
      <xdr:spPr>
        <a:xfrm>
          <a:off x="14592300" y="16556031"/>
          <a:ext cx="889000" cy="66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72441</xdr:rowOff>
    </xdr:from>
    <xdr:to>
      <xdr:col>81</xdr:col>
      <xdr:colOff>101600</xdr:colOff>
      <xdr:row>95</xdr:row>
      <xdr:rowOff>2591</xdr:rowOff>
    </xdr:to>
    <xdr:sp macro="" textlink="">
      <xdr:nvSpPr>
        <xdr:cNvPr id="707" name="フローチャート: 判断 706"/>
        <xdr:cNvSpPr/>
      </xdr:nvSpPr>
      <xdr:spPr>
        <a:xfrm>
          <a:off x="15430500" y="1618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19118</xdr:rowOff>
    </xdr:from>
    <xdr:ext cx="534377" cy="259045"/>
    <xdr:sp macro="" textlink="">
      <xdr:nvSpPr>
        <xdr:cNvPr id="708" name="テキスト ボックス 707"/>
        <xdr:cNvSpPr txBox="1"/>
      </xdr:nvSpPr>
      <xdr:spPr>
        <a:xfrm>
          <a:off x="15214111" y="15963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94633</xdr:rowOff>
    </xdr:from>
    <xdr:to>
      <xdr:col>76</xdr:col>
      <xdr:colOff>114300</xdr:colOff>
      <xdr:row>96</xdr:row>
      <xdr:rowOff>96831</xdr:rowOff>
    </xdr:to>
    <xdr:cxnSp macro="">
      <xdr:nvCxnSpPr>
        <xdr:cNvPr id="709" name="直線コネクタ 708"/>
        <xdr:cNvCxnSpPr/>
      </xdr:nvCxnSpPr>
      <xdr:spPr>
        <a:xfrm>
          <a:off x="13703300" y="16553833"/>
          <a:ext cx="889000" cy="2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34896</xdr:rowOff>
    </xdr:from>
    <xdr:to>
      <xdr:col>76</xdr:col>
      <xdr:colOff>165100</xdr:colOff>
      <xdr:row>94</xdr:row>
      <xdr:rowOff>136496</xdr:rowOff>
    </xdr:to>
    <xdr:sp macro="" textlink="">
      <xdr:nvSpPr>
        <xdr:cNvPr id="710" name="フローチャート: 判断 709"/>
        <xdr:cNvSpPr/>
      </xdr:nvSpPr>
      <xdr:spPr>
        <a:xfrm>
          <a:off x="14541500" y="16151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153023</xdr:rowOff>
    </xdr:from>
    <xdr:ext cx="534377" cy="259045"/>
    <xdr:sp macro="" textlink="">
      <xdr:nvSpPr>
        <xdr:cNvPr id="711" name="テキスト ボックス 710"/>
        <xdr:cNvSpPr txBox="1"/>
      </xdr:nvSpPr>
      <xdr:spPr>
        <a:xfrm>
          <a:off x="14325111" y="1592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89582</xdr:rowOff>
    </xdr:from>
    <xdr:to>
      <xdr:col>71</xdr:col>
      <xdr:colOff>177800</xdr:colOff>
      <xdr:row>96</xdr:row>
      <xdr:rowOff>94633</xdr:rowOff>
    </xdr:to>
    <xdr:cxnSp macro="">
      <xdr:nvCxnSpPr>
        <xdr:cNvPr id="712" name="直線コネクタ 711"/>
        <xdr:cNvCxnSpPr/>
      </xdr:nvCxnSpPr>
      <xdr:spPr>
        <a:xfrm>
          <a:off x="12814300" y="16548782"/>
          <a:ext cx="889000" cy="5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19090</xdr:rowOff>
    </xdr:from>
    <xdr:to>
      <xdr:col>72</xdr:col>
      <xdr:colOff>38100</xdr:colOff>
      <xdr:row>94</xdr:row>
      <xdr:rowOff>120690</xdr:rowOff>
    </xdr:to>
    <xdr:sp macro="" textlink="">
      <xdr:nvSpPr>
        <xdr:cNvPr id="713" name="フローチャート: 判断 712"/>
        <xdr:cNvSpPr/>
      </xdr:nvSpPr>
      <xdr:spPr>
        <a:xfrm>
          <a:off x="13652500" y="1613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137217</xdr:rowOff>
    </xdr:from>
    <xdr:ext cx="534377" cy="259045"/>
    <xdr:sp macro="" textlink="">
      <xdr:nvSpPr>
        <xdr:cNvPr id="714" name="テキスト ボックス 713"/>
        <xdr:cNvSpPr txBox="1"/>
      </xdr:nvSpPr>
      <xdr:spPr>
        <a:xfrm>
          <a:off x="13436111" y="15910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2783</xdr:rowOff>
    </xdr:from>
    <xdr:to>
      <xdr:col>67</xdr:col>
      <xdr:colOff>101600</xdr:colOff>
      <xdr:row>94</xdr:row>
      <xdr:rowOff>104383</xdr:rowOff>
    </xdr:to>
    <xdr:sp macro="" textlink="">
      <xdr:nvSpPr>
        <xdr:cNvPr id="715" name="フローチャート: 判断 714"/>
        <xdr:cNvSpPr/>
      </xdr:nvSpPr>
      <xdr:spPr>
        <a:xfrm>
          <a:off x="12763500" y="16119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120910</xdr:rowOff>
    </xdr:from>
    <xdr:ext cx="534377" cy="259045"/>
    <xdr:sp macro="" textlink="">
      <xdr:nvSpPr>
        <xdr:cNvPr id="716" name="テキスト ボックス 715"/>
        <xdr:cNvSpPr txBox="1"/>
      </xdr:nvSpPr>
      <xdr:spPr>
        <a:xfrm>
          <a:off x="12547111" y="15894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7" name="テキスト ボックス 71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8" name="テキスト ボックス 71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9" name="テキスト ボックス 71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0" name="テキスト ボックス 71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1" name="テキスト ボックス 72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101288</xdr:rowOff>
    </xdr:from>
    <xdr:to>
      <xdr:col>85</xdr:col>
      <xdr:colOff>177800</xdr:colOff>
      <xdr:row>97</xdr:row>
      <xdr:rowOff>31438</xdr:rowOff>
    </xdr:to>
    <xdr:sp macro="" textlink="">
      <xdr:nvSpPr>
        <xdr:cNvPr id="722" name="楕円 721"/>
        <xdr:cNvSpPr/>
      </xdr:nvSpPr>
      <xdr:spPr>
        <a:xfrm>
          <a:off x="16268700" y="16560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79715</xdr:rowOff>
    </xdr:from>
    <xdr:ext cx="534377" cy="259045"/>
    <xdr:sp macro="" textlink="">
      <xdr:nvSpPr>
        <xdr:cNvPr id="723" name="公債費該当値テキスト"/>
        <xdr:cNvSpPr txBox="1"/>
      </xdr:nvSpPr>
      <xdr:spPr>
        <a:xfrm>
          <a:off x="16370300" y="16538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112457</xdr:rowOff>
    </xdr:from>
    <xdr:to>
      <xdr:col>81</xdr:col>
      <xdr:colOff>101600</xdr:colOff>
      <xdr:row>97</xdr:row>
      <xdr:rowOff>42607</xdr:rowOff>
    </xdr:to>
    <xdr:sp macro="" textlink="">
      <xdr:nvSpPr>
        <xdr:cNvPr id="724" name="楕円 723"/>
        <xdr:cNvSpPr/>
      </xdr:nvSpPr>
      <xdr:spPr>
        <a:xfrm>
          <a:off x="15430500" y="1657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33734</xdr:rowOff>
    </xdr:from>
    <xdr:ext cx="534377" cy="259045"/>
    <xdr:sp macro="" textlink="">
      <xdr:nvSpPr>
        <xdr:cNvPr id="725" name="テキスト ボックス 724"/>
        <xdr:cNvSpPr txBox="1"/>
      </xdr:nvSpPr>
      <xdr:spPr>
        <a:xfrm>
          <a:off x="15214111" y="1666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46031</xdr:rowOff>
    </xdr:from>
    <xdr:to>
      <xdr:col>76</xdr:col>
      <xdr:colOff>165100</xdr:colOff>
      <xdr:row>96</xdr:row>
      <xdr:rowOff>147631</xdr:rowOff>
    </xdr:to>
    <xdr:sp macro="" textlink="">
      <xdr:nvSpPr>
        <xdr:cNvPr id="726" name="楕円 725"/>
        <xdr:cNvSpPr/>
      </xdr:nvSpPr>
      <xdr:spPr>
        <a:xfrm>
          <a:off x="14541500" y="16505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138758</xdr:rowOff>
    </xdr:from>
    <xdr:ext cx="534377" cy="259045"/>
    <xdr:sp macro="" textlink="">
      <xdr:nvSpPr>
        <xdr:cNvPr id="727" name="テキスト ボックス 726"/>
        <xdr:cNvSpPr txBox="1"/>
      </xdr:nvSpPr>
      <xdr:spPr>
        <a:xfrm>
          <a:off x="14325111" y="16597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43833</xdr:rowOff>
    </xdr:from>
    <xdr:to>
      <xdr:col>72</xdr:col>
      <xdr:colOff>38100</xdr:colOff>
      <xdr:row>96</xdr:row>
      <xdr:rowOff>145433</xdr:rowOff>
    </xdr:to>
    <xdr:sp macro="" textlink="">
      <xdr:nvSpPr>
        <xdr:cNvPr id="728" name="楕円 727"/>
        <xdr:cNvSpPr/>
      </xdr:nvSpPr>
      <xdr:spPr>
        <a:xfrm>
          <a:off x="13652500" y="16503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136560</xdr:rowOff>
    </xdr:from>
    <xdr:ext cx="534377" cy="259045"/>
    <xdr:sp macro="" textlink="">
      <xdr:nvSpPr>
        <xdr:cNvPr id="729" name="テキスト ボックス 728"/>
        <xdr:cNvSpPr txBox="1"/>
      </xdr:nvSpPr>
      <xdr:spPr>
        <a:xfrm>
          <a:off x="13436111" y="16595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38782</xdr:rowOff>
    </xdr:from>
    <xdr:to>
      <xdr:col>67</xdr:col>
      <xdr:colOff>101600</xdr:colOff>
      <xdr:row>96</xdr:row>
      <xdr:rowOff>140382</xdr:rowOff>
    </xdr:to>
    <xdr:sp macro="" textlink="">
      <xdr:nvSpPr>
        <xdr:cNvPr id="730" name="楕円 729"/>
        <xdr:cNvSpPr/>
      </xdr:nvSpPr>
      <xdr:spPr>
        <a:xfrm>
          <a:off x="12763500" y="1649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131509</xdr:rowOff>
    </xdr:from>
    <xdr:ext cx="534377" cy="259045"/>
    <xdr:sp macro="" textlink="">
      <xdr:nvSpPr>
        <xdr:cNvPr id="731" name="テキスト ボックス 730"/>
        <xdr:cNvSpPr txBox="1"/>
      </xdr:nvSpPr>
      <xdr:spPr>
        <a:xfrm>
          <a:off x="12547111" y="16590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2" name="正方形/長方形 73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3" name="正方形/長方形 73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4" name="正方形/長方形 73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5" name="正方形/長方形 73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6" name="正方形/長方形 73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7" name="正方形/長方形 73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8" name="正方形/長方形 73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9" name="正方形/長方形 73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0" name="テキスト ボックス 73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1" name="直線コネクタ 74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2" name="直線コネクタ 74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3" name="テキスト ボックス 74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4" name="直線コネクタ 74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45" name="テキスト ボックス 744"/>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6" name="直線コネクタ 74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47" name="テキスト ボックス 746"/>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8" name="直線コネクタ 74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49" name="テキスト ボックス 748"/>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50" name="直線コネクタ 74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51" name="テキスト ボックス 750"/>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2" name="直線コネクタ 75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53" name="テキスト ボックス 752"/>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13970</xdr:rowOff>
    </xdr:from>
    <xdr:to>
      <xdr:col>116</xdr:col>
      <xdr:colOff>62864</xdr:colOff>
      <xdr:row>39</xdr:row>
      <xdr:rowOff>44450</xdr:rowOff>
    </xdr:to>
    <xdr:cxnSp macro="">
      <xdr:nvCxnSpPr>
        <xdr:cNvPr id="755" name="直線コネクタ 754"/>
        <xdr:cNvCxnSpPr/>
      </xdr:nvCxnSpPr>
      <xdr:spPr>
        <a:xfrm flipV="1">
          <a:off x="22159595" y="5328920"/>
          <a:ext cx="1269"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6"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7" name="直線コネクタ 75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132097</xdr:rowOff>
    </xdr:from>
    <xdr:ext cx="378565" cy="259045"/>
    <xdr:sp macro="" textlink="">
      <xdr:nvSpPr>
        <xdr:cNvPr id="758" name="諸支出金最大値テキスト"/>
        <xdr:cNvSpPr txBox="1"/>
      </xdr:nvSpPr>
      <xdr:spPr>
        <a:xfrm>
          <a:off x="22212300" y="51041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13970</xdr:rowOff>
    </xdr:from>
    <xdr:to>
      <xdr:col>116</xdr:col>
      <xdr:colOff>152400</xdr:colOff>
      <xdr:row>31</xdr:row>
      <xdr:rowOff>13970</xdr:rowOff>
    </xdr:to>
    <xdr:cxnSp macro="">
      <xdr:nvCxnSpPr>
        <xdr:cNvPr id="759" name="直線コネクタ 758"/>
        <xdr:cNvCxnSpPr/>
      </xdr:nvCxnSpPr>
      <xdr:spPr>
        <a:xfrm>
          <a:off x="22072600" y="5328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60" name="直線コネクタ 75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66057</xdr:rowOff>
    </xdr:from>
    <xdr:ext cx="313932" cy="259045"/>
    <xdr:sp macro="" textlink="">
      <xdr:nvSpPr>
        <xdr:cNvPr id="761" name="諸支出金平均値テキスト"/>
        <xdr:cNvSpPr txBox="1"/>
      </xdr:nvSpPr>
      <xdr:spPr>
        <a:xfrm>
          <a:off x="22212300" y="640970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43180</xdr:rowOff>
    </xdr:from>
    <xdr:to>
      <xdr:col>116</xdr:col>
      <xdr:colOff>114300</xdr:colOff>
      <xdr:row>38</xdr:row>
      <xdr:rowOff>144780</xdr:rowOff>
    </xdr:to>
    <xdr:sp macro="" textlink="">
      <xdr:nvSpPr>
        <xdr:cNvPr id="762" name="フローチャート: 判断 761"/>
        <xdr:cNvSpPr/>
      </xdr:nvSpPr>
      <xdr:spPr>
        <a:xfrm>
          <a:off x="221107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3" name="直線コネクタ 76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115570</xdr:rowOff>
    </xdr:from>
    <xdr:to>
      <xdr:col>112</xdr:col>
      <xdr:colOff>38100</xdr:colOff>
      <xdr:row>39</xdr:row>
      <xdr:rowOff>45720</xdr:rowOff>
    </xdr:to>
    <xdr:sp macro="" textlink="">
      <xdr:nvSpPr>
        <xdr:cNvPr id="764" name="フローチャート: 判断 763"/>
        <xdr:cNvSpPr/>
      </xdr:nvSpPr>
      <xdr:spPr>
        <a:xfrm>
          <a:off x="21272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62247</xdr:rowOff>
    </xdr:from>
    <xdr:ext cx="313932" cy="259045"/>
    <xdr:sp macro="" textlink="">
      <xdr:nvSpPr>
        <xdr:cNvPr id="765" name="テキスト ボックス 764"/>
        <xdr:cNvSpPr txBox="1"/>
      </xdr:nvSpPr>
      <xdr:spPr>
        <a:xfrm>
          <a:off x="21166333" y="64058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6" name="直線コネクタ 76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62230</xdr:rowOff>
    </xdr:from>
    <xdr:to>
      <xdr:col>107</xdr:col>
      <xdr:colOff>101600</xdr:colOff>
      <xdr:row>38</xdr:row>
      <xdr:rowOff>163830</xdr:rowOff>
    </xdr:to>
    <xdr:sp macro="" textlink="">
      <xdr:nvSpPr>
        <xdr:cNvPr id="767" name="フローチャート: 判断 766"/>
        <xdr:cNvSpPr/>
      </xdr:nvSpPr>
      <xdr:spPr>
        <a:xfrm>
          <a:off x="20383500" y="657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8907</xdr:rowOff>
    </xdr:from>
    <xdr:ext cx="313932" cy="259045"/>
    <xdr:sp macro="" textlink="">
      <xdr:nvSpPr>
        <xdr:cNvPr id="768" name="テキスト ボックス 767"/>
        <xdr:cNvSpPr txBox="1"/>
      </xdr:nvSpPr>
      <xdr:spPr>
        <a:xfrm>
          <a:off x="20277333" y="63525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9" name="直線コネクタ 76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165100</xdr:rowOff>
    </xdr:from>
    <xdr:to>
      <xdr:col>102</xdr:col>
      <xdr:colOff>165100</xdr:colOff>
      <xdr:row>38</xdr:row>
      <xdr:rowOff>95250</xdr:rowOff>
    </xdr:to>
    <xdr:sp macro="" textlink="">
      <xdr:nvSpPr>
        <xdr:cNvPr id="770" name="フローチャート: 判断 769"/>
        <xdr:cNvSpPr/>
      </xdr:nvSpPr>
      <xdr:spPr>
        <a:xfrm>
          <a:off x="19494500" y="650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111777</xdr:rowOff>
    </xdr:from>
    <xdr:ext cx="313932" cy="259045"/>
    <xdr:sp macro="" textlink="">
      <xdr:nvSpPr>
        <xdr:cNvPr id="771" name="テキスト ボックス 770"/>
        <xdr:cNvSpPr txBox="1"/>
      </xdr:nvSpPr>
      <xdr:spPr>
        <a:xfrm>
          <a:off x="19388333" y="62839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32</xdr:row>
      <xdr:rowOff>27940</xdr:rowOff>
    </xdr:from>
    <xdr:to>
      <xdr:col>98</xdr:col>
      <xdr:colOff>38100</xdr:colOff>
      <xdr:row>32</xdr:row>
      <xdr:rowOff>129540</xdr:rowOff>
    </xdr:to>
    <xdr:sp macro="" textlink="">
      <xdr:nvSpPr>
        <xdr:cNvPr id="772" name="フローチャート: 判断 771"/>
        <xdr:cNvSpPr/>
      </xdr:nvSpPr>
      <xdr:spPr>
        <a:xfrm>
          <a:off x="18605500" y="551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30</xdr:row>
      <xdr:rowOff>146067</xdr:rowOff>
    </xdr:from>
    <xdr:ext cx="378565" cy="259045"/>
    <xdr:sp macro="" textlink="">
      <xdr:nvSpPr>
        <xdr:cNvPr id="773" name="テキスト ボックス 772"/>
        <xdr:cNvSpPr txBox="1"/>
      </xdr:nvSpPr>
      <xdr:spPr>
        <a:xfrm>
          <a:off x="18467017" y="528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4" name="テキスト ボックス 77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5" name="テキスト ボックス 77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6" name="テキスト ボックス 77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7" name="テキスト ボックス 77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8" name="テキスト ボックス 77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9" name="楕円 77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80"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81" name="楕円 78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2" name="テキスト ボックス 78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3" name="楕円 78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4" name="テキスト ボックス 78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5" name="楕円 78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6" name="テキスト ボックス 78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7" name="楕円 78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8" name="テキスト ボックス 78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9" name="正方形/長方形 78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0" name="正方形/長方形 78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1" name="正方形/長方形 79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2" name="正方形/長方形 79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3" name="正方形/長方形 79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4" name="正方形/長方形 79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5" name="正方形/長方形 79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6" name="正方形/長方形 79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7" name="テキスト ボックス 79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8" name="直線コネクタ 79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9" name="直線コネクタ 79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0" name="テキスト ボックス 79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1" name="直線コネクタ 80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2" name="テキスト ボックス 80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4" name="直線コネクタ 80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8" name="直線コネクタ 80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9" name="直線コネクタ 80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フローチャート: 判断 81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2" name="直線コネクタ 81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3" name="フローチャート: 判断 81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4" name="テキスト ボックス 81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5" name="直線コネクタ 81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6" name="フローチャート: 判断 81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7" name="テキスト ボックス 81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8" name="直線コネクタ 81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9" name="フローチャート: 判断 81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0" name="テキスト ボックス 81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フローチャート: 判断 82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2" name="テキスト ボックス 82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3" name="テキスト ボックス 82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4" name="テキスト ボックス 82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5" name="テキスト ボックス 82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6" name="テキスト ボックス 82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7" name="テキスト ボックス 82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8" name="楕円 82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0" name="楕円 82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1" name="テキスト ボックス 83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2" name="楕円 83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3" name="テキスト ボックス 83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4" name="楕円 83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5" name="テキスト ボックス 83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6" name="楕円 83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7" name="テキスト ボックス 83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8" name="正方形/長方形 8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9" name="正方形/長方形 8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0" name="テキスト ボックス 8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民生費については、南小学校区保育所等建設工事の皆増により、昨年度から大幅増となっている。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農林産業費については、産地パワーアップ事業補助金、国営土地改良事業繰上償還金等が減となったことから、類似団体平均を大きく超えていた昨年度と比較し減となっている。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教育費については、芽室幼稚園の施設整備補助金、芽室中学校体育館改修工事、上美生中学校外壁・屋根塗装工事等の皆増により、昨年度比、類似団体比ともに大幅増となっている。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mn-lt"/>
              <a:ea typeface="+mn-ea"/>
              <a:cs typeface="+mn-cs"/>
            </a:rPr>
            <a:t>災害復旧費については、平成２８年度台風被害における道路橋りょう施設、土地改良施設等の復旧により大幅増となっている。</a:t>
          </a:r>
          <a:endParaRPr lang="ja-JP" altLang="ja-JP" sz="1300">
            <a:effectLst/>
          </a:endParaRPr>
        </a:p>
        <a:p>
          <a:r>
            <a:rPr kumimoji="1" lang="ja-JP" altLang="en-US" sz="1300">
              <a:latin typeface="ＭＳ Ｐゴシック" panose="020B0600070205080204" pitchFamily="50" charset="-128"/>
              <a:ea typeface="ＭＳ Ｐゴシック" panose="020B0600070205080204" pitchFamily="50" charset="-128"/>
            </a:rPr>
            <a:t>　公債費については、類似団体比から低い水準であるが、今後、役場庁舎建設事業債、災害復旧事業債の償還が始まることから、新規地方債を必要最小限に抑え、緊急度や住民ニーズを的確に把握した事業の選択実施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北海道芽室町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標準財政規模に対する比率は、地方交付税は減少したものの、町税や固定資産税の増、災害復旧に係る国庫補助金の大幅増により、増加することとなった。実質単年度収支についても同様に増加となった。</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北海道芽室町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立芽室病院事業会計については、医業収益の減少、現金不足による一時借入金の増加によりマイナスとなった。全会計を通しては赤字は見られないものの、一般会計への影響を与えることのないよう、改革プランに基づいて病院経営の改善に努めていくことが急務と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AZ88" sqref="AZ88:BD88"/>
    </sheetView>
  </sheetViews>
  <sheetFormatPr defaultColWidth="0" defaultRowHeight="11.25" customHeight="1"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73</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75</v>
      </c>
      <c r="C3" s="420"/>
      <c r="D3" s="420"/>
      <c r="E3" s="421"/>
      <c r="F3" s="421"/>
      <c r="G3" s="421"/>
      <c r="H3" s="421"/>
      <c r="I3" s="421"/>
      <c r="J3" s="421"/>
      <c r="K3" s="421"/>
      <c r="L3" s="421" t="s">
        <v>76</v>
      </c>
      <c r="M3" s="421"/>
      <c r="N3" s="421"/>
      <c r="O3" s="421"/>
      <c r="P3" s="421"/>
      <c r="Q3" s="421"/>
      <c r="R3" s="428"/>
      <c r="S3" s="428"/>
      <c r="T3" s="428"/>
      <c r="U3" s="428"/>
      <c r="V3" s="429"/>
      <c r="W3" s="403" t="s">
        <v>427</v>
      </c>
      <c r="X3" s="404"/>
      <c r="Y3" s="404"/>
      <c r="Z3" s="404"/>
      <c r="AA3" s="404"/>
      <c r="AB3" s="420"/>
      <c r="AC3" s="428" t="s">
        <v>428</v>
      </c>
      <c r="AD3" s="404"/>
      <c r="AE3" s="404"/>
      <c r="AF3" s="404"/>
      <c r="AG3" s="404"/>
      <c r="AH3" s="404"/>
      <c r="AI3" s="404"/>
      <c r="AJ3" s="404"/>
      <c r="AK3" s="404"/>
      <c r="AL3" s="405"/>
      <c r="AM3" s="403" t="s">
        <v>429</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77</v>
      </c>
      <c r="BO3" s="404"/>
      <c r="BP3" s="404"/>
      <c r="BQ3" s="404"/>
      <c r="BR3" s="404"/>
      <c r="BS3" s="404"/>
      <c r="BT3" s="404"/>
      <c r="BU3" s="405"/>
      <c r="BV3" s="403" t="s">
        <v>78</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79</v>
      </c>
      <c r="CU3" s="404"/>
      <c r="CV3" s="404"/>
      <c r="CW3" s="404"/>
      <c r="CX3" s="404"/>
      <c r="CY3" s="404"/>
      <c r="CZ3" s="404"/>
      <c r="DA3" s="405"/>
      <c r="DB3" s="403" t="s">
        <v>80</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430</v>
      </c>
      <c r="AZ4" s="407"/>
      <c r="BA4" s="407"/>
      <c r="BB4" s="407"/>
      <c r="BC4" s="407"/>
      <c r="BD4" s="407"/>
      <c r="BE4" s="407"/>
      <c r="BF4" s="407"/>
      <c r="BG4" s="407"/>
      <c r="BH4" s="407"/>
      <c r="BI4" s="407"/>
      <c r="BJ4" s="407"/>
      <c r="BK4" s="407"/>
      <c r="BL4" s="407"/>
      <c r="BM4" s="408"/>
      <c r="BN4" s="409">
        <v>13871532</v>
      </c>
      <c r="BO4" s="410"/>
      <c r="BP4" s="410"/>
      <c r="BQ4" s="410"/>
      <c r="BR4" s="410"/>
      <c r="BS4" s="410"/>
      <c r="BT4" s="410"/>
      <c r="BU4" s="411"/>
      <c r="BV4" s="409">
        <v>13257275</v>
      </c>
      <c r="BW4" s="410"/>
      <c r="BX4" s="410"/>
      <c r="BY4" s="410"/>
      <c r="BZ4" s="410"/>
      <c r="CA4" s="410"/>
      <c r="CB4" s="410"/>
      <c r="CC4" s="411"/>
      <c r="CD4" s="412" t="s">
        <v>81</v>
      </c>
      <c r="CE4" s="413"/>
      <c r="CF4" s="413"/>
      <c r="CG4" s="413"/>
      <c r="CH4" s="413"/>
      <c r="CI4" s="413"/>
      <c r="CJ4" s="413"/>
      <c r="CK4" s="413"/>
      <c r="CL4" s="413"/>
      <c r="CM4" s="413"/>
      <c r="CN4" s="413"/>
      <c r="CO4" s="413"/>
      <c r="CP4" s="413"/>
      <c r="CQ4" s="413"/>
      <c r="CR4" s="413"/>
      <c r="CS4" s="414"/>
      <c r="CT4" s="415">
        <v>4.2</v>
      </c>
      <c r="CU4" s="416"/>
      <c r="CV4" s="416"/>
      <c r="CW4" s="416"/>
      <c r="CX4" s="416"/>
      <c r="CY4" s="416"/>
      <c r="CZ4" s="416"/>
      <c r="DA4" s="417"/>
      <c r="DB4" s="415">
        <v>2.4</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82</v>
      </c>
      <c r="AN5" s="476"/>
      <c r="AO5" s="476"/>
      <c r="AP5" s="476"/>
      <c r="AQ5" s="476"/>
      <c r="AR5" s="476"/>
      <c r="AS5" s="476"/>
      <c r="AT5" s="477"/>
      <c r="AU5" s="478" t="s">
        <v>431</v>
      </c>
      <c r="AV5" s="479"/>
      <c r="AW5" s="479"/>
      <c r="AX5" s="479"/>
      <c r="AY5" s="480" t="s">
        <v>432</v>
      </c>
      <c r="AZ5" s="481"/>
      <c r="BA5" s="481"/>
      <c r="BB5" s="481"/>
      <c r="BC5" s="481"/>
      <c r="BD5" s="481"/>
      <c r="BE5" s="481"/>
      <c r="BF5" s="481"/>
      <c r="BG5" s="481"/>
      <c r="BH5" s="481"/>
      <c r="BI5" s="481"/>
      <c r="BJ5" s="481"/>
      <c r="BK5" s="481"/>
      <c r="BL5" s="481"/>
      <c r="BM5" s="482"/>
      <c r="BN5" s="446">
        <v>13556173</v>
      </c>
      <c r="BO5" s="447"/>
      <c r="BP5" s="447"/>
      <c r="BQ5" s="447"/>
      <c r="BR5" s="447"/>
      <c r="BS5" s="447"/>
      <c r="BT5" s="447"/>
      <c r="BU5" s="448"/>
      <c r="BV5" s="446">
        <v>12984168</v>
      </c>
      <c r="BW5" s="447"/>
      <c r="BX5" s="447"/>
      <c r="BY5" s="447"/>
      <c r="BZ5" s="447"/>
      <c r="CA5" s="447"/>
      <c r="CB5" s="447"/>
      <c r="CC5" s="448"/>
      <c r="CD5" s="449" t="s">
        <v>83</v>
      </c>
      <c r="CE5" s="450"/>
      <c r="CF5" s="450"/>
      <c r="CG5" s="450"/>
      <c r="CH5" s="450"/>
      <c r="CI5" s="450"/>
      <c r="CJ5" s="450"/>
      <c r="CK5" s="450"/>
      <c r="CL5" s="450"/>
      <c r="CM5" s="450"/>
      <c r="CN5" s="450"/>
      <c r="CO5" s="450"/>
      <c r="CP5" s="450"/>
      <c r="CQ5" s="450"/>
      <c r="CR5" s="450"/>
      <c r="CS5" s="451"/>
      <c r="CT5" s="443">
        <v>84.6</v>
      </c>
      <c r="CU5" s="444"/>
      <c r="CV5" s="444"/>
      <c r="CW5" s="444"/>
      <c r="CX5" s="444"/>
      <c r="CY5" s="444"/>
      <c r="CZ5" s="444"/>
      <c r="DA5" s="445"/>
      <c r="DB5" s="443">
        <v>83.8</v>
      </c>
      <c r="DC5" s="444"/>
      <c r="DD5" s="444"/>
      <c r="DE5" s="444"/>
      <c r="DF5" s="444"/>
      <c r="DG5" s="444"/>
      <c r="DH5" s="444"/>
      <c r="DI5" s="445"/>
      <c r="DJ5" s="165"/>
      <c r="DK5" s="165"/>
      <c r="DL5" s="165"/>
      <c r="DM5" s="165"/>
      <c r="DN5" s="165"/>
      <c r="DO5" s="165"/>
    </row>
    <row r="6" spans="1:119" ht="18.75" customHeight="1" x14ac:dyDescent="0.15">
      <c r="A6" s="166"/>
      <c r="B6" s="452" t="s">
        <v>84</v>
      </c>
      <c r="C6" s="453"/>
      <c r="D6" s="453"/>
      <c r="E6" s="454"/>
      <c r="F6" s="454"/>
      <c r="G6" s="454"/>
      <c r="H6" s="454"/>
      <c r="I6" s="454"/>
      <c r="J6" s="454"/>
      <c r="K6" s="454"/>
      <c r="L6" s="454" t="s">
        <v>433</v>
      </c>
      <c r="M6" s="454"/>
      <c r="N6" s="454"/>
      <c r="O6" s="454"/>
      <c r="P6" s="454"/>
      <c r="Q6" s="454"/>
      <c r="R6" s="458"/>
      <c r="S6" s="458"/>
      <c r="T6" s="458"/>
      <c r="U6" s="458"/>
      <c r="V6" s="459"/>
      <c r="W6" s="462" t="s">
        <v>85</v>
      </c>
      <c r="X6" s="463"/>
      <c r="Y6" s="463"/>
      <c r="Z6" s="463"/>
      <c r="AA6" s="463"/>
      <c r="AB6" s="453"/>
      <c r="AC6" s="466" t="s">
        <v>434</v>
      </c>
      <c r="AD6" s="467"/>
      <c r="AE6" s="467"/>
      <c r="AF6" s="467"/>
      <c r="AG6" s="467"/>
      <c r="AH6" s="467"/>
      <c r="AI6" s="467"/>
      <c r="AJ6" s="467"/>
      <c r="AK6" s="467"/>
      <c r="AL6" s="468"/>
      <c r="AM6" s="475" t="s">
        <v>86</v>
      </c>
      <c r="AN6" s="476"/>
      <c r="AO6" s="476"/>
      <c r="AP6" s="476"/>
      <c r="AQ6" s="476"/>
      <c r="AR6" s="476"/>
      <c r="AS6" s="476"/>
      <c r="AT6" s="477"/>
      <c r="AU6" s="478" t="s">
        <v>431</v>
      </c>
      <c r="AV6" s="479"/>
      <c r="AW6" s="479"/>
      <c r="AX6" s="479"/>
      <c r="AY6" s="480" t="s">
        <v>435</v>
      </c>
      <c r="AZ6" s="481"/>
      <c r="BA6" s="481"/>
      <c r="BB6" s="481"/>
      <c r="BC6" s="481"/>
      <c r="BD6" s="481"/>
      <c r="BE6" s="481"/>
      <c r="BF6" s="481"/>
      <c r="BG6" s="481"/>
      <c r="BH6" s="481"/>
      <c r="BI6" s="481"/>
      <c r="BJ6" s="481"/>
      <c r="BK6" s="481"/>
      <c r="BL6" s="481"/>
      <c r="BM6" s="482"/>
      <c r="BN6" s="446">
        <v>315359</v>
      </c>
      <c r="BO6" s="447"/>
      <c r="BP6" s="447"/>
      <c r="BQ6" s="447"/>
      <c r="BR6" s="447"/>
      <c r="BS6" s="447"/>
      <c r="BT6" s="447"/>
      <c r="BU6" s="448"/>
      <c r="BV6" s="446">
        <v>273107</v>
      </c>
      <c r="BW6" s="447"/>
      <c r="BX6" s="447"/>
      <c r="BY6" s="447"/>
      <c r="BZ6" s="447"/>
      <c r="CA6" s="447"/>
      <c r="CB6" s="447"/>
      <c r="CC6" s="448"/>
      <c r="CD6" s="449" t="s">
        <v>436</v>
      </c>
      <c r="CE6" s="450"/>
      <c r="CF6" s="450"/>
      <c r="CG6" s="450"/>
      <c r="CH6" s="450"/>
      <c r="CI6" s="450"/>
      <c r="CJ6" s="450"/>
      <c r="CK6" s="450"/>
      <c r="CL6" s="450"/>
      <c r="CM6" s="450"/>
      <c r="CN6" s="450"/>
      <c r="CO6" s="450"/>
      <c r="CP6" s="450"/>
      <c r="CQ6" s="450"/>
      <c r="CR6" s="450"/>
      <c r="CS6" s="451"/>
      <c r="CT6" s="483">
        <v>88.9</v>
      </c>
      <c r="CU6" s="484"/>
      <c r="CV6" s="484"/>
      <c r="CW6" s="484"/>
      <c r="CX6" s="484"/>
      <c r="CY6" s="484"/>
      <c r="CZ6" s="484"/>
      <c r="DA6" s="485"/>
      <c r="DB6" s="483">
        <v>88.1</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87</v>
      </c>
      <c r="AN7" s="476"/>
      <c r="AO7" s="476"/>
      <c r="AP7" s="476"/>
      <c r="AQ7" s="476"/>
      <c r="AR7" s="476"/>
      <c r="AS7" s="476"/>
      <c r="AT7" s="477"/>
      <c r="AU7" s="478" t="s">
        <v>437</v>
      </c>
      <c r="AV7" s="479"/>
      <c r="AW7" s="479"/>
      <c r="AX7" s="479"/>
      <c r="AY7" s="480" t="s">
        <v>438</v>
      </c>
      <c r="AZ7" s="481"/>
      <c r="BA7" s="481"/>
      <c r="BB7" s="481"/>
      <c r="BC7" s="481"/>
      <c r="BD7" s="481"/>
      <c r="BE7" s="481"/>
      <c r="BF7" s="481"/>
      <c r="BG7" s="481"/>
      <c r="BH7" s="481"/>
      <c r="BI7" s="481"/>
      <c r="BJ7" s="481"/>
      <c r="BK7" s="481"/>
      <c r="BL7" s="481"/>
      <c r="BM7" s="482"/>
      <c r="BN7" s="446">
        <v>12889</v>
      </c>
      <c r="BO7" s="447"/>
      <c r="BP7" s="447"/>
      <c r="BQ7" s="447"/>
      <c r="BR7" s="447"/>
      <c r="BS7" s="447"/>
      <c r="BT7" s="447"/>
      <c r="BU7" s="448"/>
      <c r="BV7" s="446">
        <v>96142</v>
      </c>
      <c r="BW7" s="447"/>
      <c r="BX7" s="447"/>
      <c r="BY7" s="447"/>
      <c r="BZ7" s="447"/>
      <c r="CA7" s="447"/>
      <c r="CB7" s="447"/>
      <c r="CC7" s="448"/>
      <c r="CD7" s="449" t="s">
        <v>88</v>
      </c>
      <c r="CE7" s="450"/>
      <c r="CF7" s="450"/>
      <c r="CG7" s="450"/>
      <c r="CH7" s="450"/>
      <c r="CI7" s="450"/>
      <c r="CJ7" s="450"/>
      <c r="CK7" s="450"/>
      <c r="CL7" s="450"/>
      <c r="CM7" s="450"/>
      <c r="CN7" s="450"/>
      <c r="CO7" s="450"/>
      <c r="CP7" s="450"/>
      <c r="CQ7" s="450"/>
      <c r="CR7" s="450"/>
      <c r="CS7" s="451"/>
      <c r="CT7" s="446">
        <v>7189000</v>
      </c>
      <c r="CU7" s="447"/>
      <c r="CV7" s="447"/>
      <c r="CW7" s="447"/>
      <c r="CX7" s="447"/>
      <c r="CY7" s="447"/>
      <c r="CZ7" s="447"/>
      <c r="DA7" s="448"/>
      <c r="DB7" s="446">
        <v>7237842</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89</v>
      </c>
      <c r="AN8" s="476"/>
      <c r="AO8" s="476"/>
      <c r="AP8" s="476"/>
      <c r="AQ8" s="476"/>
      <c r="AR8" s="476"/>
      <c r="AS8" s="476"/>
      <c r="AT8" s="477"/>
      <c r="AU8" s="478" t="s">
        <v>439</v>
      </c>
      <c r="AV8" s="479"/>
      <c r="AW8" s="479"/>
      <c r="AX8" s="479"/>
      <c r="AY8" s="480" t="s">
        <v>440</v>
      </c>
      <c r="AZ8" s="481"/>
      <c r="BA8" s="481"/>
      <c r="BB8" s="481"/>
      <c r="BC8" s="481"/>
      <c r="BD8" s="481"/>
      <c r="BE8" s="481"/>
      <c r="BF8" s="481"/>
      <c r="BG8" s="481"/>
      <c r="BH8" s="481"/>
      <c r="BI8" s="481"/>
      <c r="BJ8" s="481"/>
      <c r="BK8" s="481"/>
      <c r="BL8" s="481"/>
      <c r="BM8" s="482"/>
      <c r="BN8" s="446">
        <v>302470</v>
      </c>
      <c r="BO8" s="447"/>
      <c r="BP8" s="447"/>
      <c r="BQ8" s="447"/>
      <c r="BR8" s="447"/>
      <c r="BS8" s="447"/>
      <c r="BT8" s="447"/>
      <c r="BU8" s="448"/>
      <c r="BV8" s="446">
        <v>176965</v>
      </c>
      <c r="BW8" s="447"/>
      <c r="BX8" s="447"/>
      <c r="BY8" s="447"/>
      <c r="BZ8" s="447"/>
      <c r="CA8" s="447"/>
      <c r="CB8" s="447"/>
      <c r="CC8" s="448"/>
      <c r="CD8" s="449" t="s">
        <v>90</v>
      </c>
      <c r="CE8" s="450"/>
      <c r="CF8" s="450"/>
      <c r="CG8" s="450"/>
      <c r="CH8" s="450"/>
      <c r="CI8" s="450"/>
      <c r="CJ8" s="450"/>
      <c r="CK8" s="450"/>
      <c r="CL8" s="450"/>
      <c r="CM8" s="450"/>
      <c r="CN8" s="450"/>
      <c r="CO8" s="450"/>
      <c r="CP8" s="450"/>
      <c r="CQ8" s="450"/>
      <c r="CR8" s="450"/>
      <c r="CS8" s="451"/>
      <c r="CT8" s="486">
        <v>0.45</v>
      </c>
      <c r="CU8" s="487"/>
      <c r="CV8" s="487"/>
      <c r="CW8" s="487"/>
      <c r="CX8" s="487"/>
      <c r="CY8" s="487"/>
      <c r="CZ8" s="487"/>
      <c r="DA8" s="488"/>
      <c r="DB8" s="486">
        <v>0.43</v>
      </c>
      <c r="DC8" s="487"/>
      <c r="DD8" s="487"/>
      <c r="DE8" s="487"/>
      <c r="DF8" s="487"/>
      <c r="DG8" s="487"/>
      <c r="DH8" s="487"/>
      <c r="DI8" s="488"/>
      <c r="DJ8" s="165"/>
      <c r="DK8" s="165"/>
      <c r="DL8" s="165"/>
      <c r="DM8" s="165"/>
      <c r="DN8" s="165"/>
      <c r="DO8" s="165"/>
    </row>
    <row r="9" spans="1:119" ht="18.75" customHeight="1" thickBot="1" x14ac:dyDescent="0.2">
      <c r="A9" s="166"/>
      <c r="B9" s="440" t="s">
        <v>91</v>
      </c>
      <c r="C9" s="441"/>
      <c r="D9" s="441"/>
      <c r="E9" s="441"/>
      <c r="F9" s="441"/>
      <c r="G9" s="441"/>
      <c r="H9" s="441"/>
      <c r="I9" s="441"/>
      <c r="J9" s="441"/>
      <c r="K9" s="489"/>
      <c r="L9" s="490" t="s">
        <v>92</v>
      </c>
      <c r="M9" s="491"/>
      <c r="N9" s="491"/>
      <c r="O9" s="491"/>
      <c r="P9" s="491"/>
      <c r="Q9" s="492"/>
      <c r="R9" s="493">
        <v>18484</v>
      </c>
      <c r="S9" s="494"/>
      <c r="T9" s="494"/>
      <c r="U9" s="494"/>
      <c r="V9" s="495"/>
      <c r="W9" s="403" t="s">
        <v>93</v>
      </c>
      <c r="X9" s="404"/>
      <c r="Y9" s="404"/>
      <c r="Z9" s="404"/>
      <c r="AA9" s="404"/>
      <c r="AB9" s="404"/>
      <c r="AC9" s="404"/>
      <c r="AD9" s="404"/>
      <c r="AE9" s="404"/>
      <c r="AF9" s="404"/>
      <c r="AG9" s="404"/>
      <c r="AH9" s="404"/>
      <c r="AI9" s="404"/>
      <c r="AJ9" s="404"/>
      <c r="AK9" s="404"/>
      <c r="AL9" s="405"/>
      <c r="AM9" s="475" t="s">
        <v>94</v>
      </c>
      <c r="AN9" s="476"/>
      <c r="AO9" s="476"/>
      <c r="AP9" s="476"/>
      <c r="AQ9" s="476"/>
      <c r="AR9" s="476"/>
      <c r="AS9" s="476"/>
      <c r="AT9" s="477"/>
      <c r="AU9" s="478" t="s">
        <v>439</v>
      </c>
      <c r="AV9" s="479"/>
      <c r="AW9" s="479"/>
      <c r="AX9" s="479"/>
      <c r="AY9" s="480" t="s">
        <v>441</v>
      </c>
      <c r="AZ9" s="481"/>
      <c r="BA9" s="481"/>
      <c r="BB9" s="481"/>
      <c r="BC9" s="481"/>
      <c r="BD9" s="481"/>
      <c r="BE9" s="481"/>
      <c r="BF9" s="481"/>
      <c r="BG9" s="481"/>
      <c r="BH9" s="481"/>
      <c r="BI9" s="481"/>
      <c r="BJ9" s="481"/>
      <c r="BK9" s="481"/>
      <c r="BL9" s="481"/>
      <c r="BM9" s="482"/>
      <c r="BN9" s="446">
        <v>125505</v>
      </c>
      <c r="BO9" s="447"/>
      <c r="BP9" s="447"/>
      <c r="BQ9" s="447"/>
      <c r="BR9" s="447"/>
      <c r="BS9" s="447"/>
      <c r="BT9" s="447"/>
      <c r="BU9" s="448"/>
      <c r="BV9" s="446">
        <v>-53179</v>
      </c>
      <c r="BW9" s="447"/>
      <c r="BX9" s="447"/>
      <c r="BY9" s="447"/>
      <c r="BZ9" s="447"/>
      <c r="CA9" s="447"/>
      <c r="CB9" s="447"/>
      <c r="CC9" s="448"/>
      <c r="CD9" s="449" t="s">
        <v>95</v>
      </c>
      <c r="CE9" s="450"/>
      <c r="CF9" s="450"/>
      <c r="CG9" s="450"/>
      <c r="CH9" s="450"/>
      <c r="CI9" s="450"/>
      <c r="CJ9" s="450"/>
      <c r="CK9" s="450"/>
      <c r="CL9" s="450"/>
      <c r="CM9" s="450"/>
      <c r="CN9" s="450"/>
      <c r="CO9" s="450"/>
      <c r="CP9" s="450"/>
      <c r="CQ9" s="450"/>
      <c r="CR9" s="450"/>
      <c r="CS9" s="451"/>
      <c r="CT9" s="443">
        <v>9.3000000000000007</v>
      </c>
      <c r="CU9" s="444"/>
      <c r="CV9" s="444"/>
      <c r="CW9" s="444"/>
      <c r="CX9" s="444"/>
      <c r="CY9" s="444"/>
      <c r="CZ9" s="444"/>
      <c r="DA9" s="445"/>
      <c r="DB9" s="443">
        <v>9</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96</v>
      </c>
      <c r="M10" s="476"/>
      <c r="N10" s="476"/>
      <c r="O10" s="476"/>
      <c r="P10" s="476"/>
      <c r="Q10" s="477"/>
      <c r="R10" s="497">
        <v>18905</v>
      </c>
      <c r="S10" s="498"/>
      <c r="T10" s="498"/>
      <c r="U10" s="498"/>
      <c r="V10" s="499"/>
      <c r="W10" s="434"/>
      <c r="X10" s="435"/>
      <c r="Y10" s="435"/>
      <c r="Z10" s="435"/>
      <c r="AA10" s="435"/>
      <c r="AB10" s="435"/>
      <c r="AC10" s="435"/>
      <c r="AD10" s="435"/>
      <c r="AE10" s="435"/>
      <c r="AF10" s="435"/>
      <c r="AG10" s="435"/>
      <c r="AH10" s="435"/>
      <c r="AI10" s="435"/>
      <c r="AJ10" s="435"/>
      <c r="AK10" s="435"/>
      <c r="AL10" s="438"/>
      <c r="AM10" s="475" t="s">
        <v>97</v>
      </c>
      <c r="AN10" s="476"/>
      <c r="AO10" s="476"/>
      <c r="AP10" s="476"/>
      <c r="AQ10" s="476"/>
      <c r="AR10" s="476"/>
      <c r="AS10" s="476"/>
      <c r="AT10" s="477"/>
      <c r="AU10" s="478" t="s">
        <v>442</v>
      </c>
      <c r="AV10" s="479"/>
      <c r="AW10" s="479"/>
      <c r="AX10" s="479"/>
      <c r="AY10" s="480" t="s">
        <v>443</v>
      </c>
      <c r="AZ10" s="481"/>
      <c r="BA10" s="481"/>
      <c r="BB10" s="481"/>
      <c r="BC10" s="481"/>
      <c r="BD10" s="481"/>
      <c r="BE10" s="481"/>
      <c r="BF10" s="481"/>
      <c r="BG10" s="481"/>
      <c r="BH10" s="481"/>
      <c r="BI10" s="481"/>
      <c r="BJ10" s="481"/>
      <c r="BK10" s="481"/>
      <c r="BL10" s="481"/>
      <c r="BM10" s="482"/>
      <c r="BN10" s="446">
        <v>163</v>
      </c>
      <c r="BO10" s="447"/>
      <c r="BP10" s="447"/>
      <c r="BQ10" s="447"/>
      <c r="BR10" s="447"/>
      <c r="BS10" s="447"/>
      <c r="BT10" s="447"/>
      <c r="BU10" s="448"/>
      <c r="BV10" s="446">
        <v>360</v>
      </c>
      <c r="BW10" s="447"/>
      <c r="BX10" s="447"/>
      <c r="BY10" s="447"/>
      <c r="BZ10" s="447"/>
      <c r="CA10" s="447"/>
      <c r="CB10" s="447"/>
      <c r="CC10" s="448"/>
      <c r="CD10" s="352" t="s">
        <v>444</v>
      </c>
      <c r="CE10" s="353"/>
      <c r="CF10" s="353"/>
      <c r="CG10" s="353"/>
      <c r="CH10" s="353"/>
      <c r="CI10" s="353"/>
      <c r="CJ10" s="353"/>
      <c r="CK10" s="353"/>
      <c r="CL10" s="353"/>
      <c r="CM10" s="353"/>
      <c r="CN10" s="353"/>
      <c r="CO10" s="353"/>
      <c r="CP10" s="353"/>
      <c r="CQ10" s="353"/>
      <c r="CR10" s="353"/>
      <c r="CS10" s="354"/>
      <c r="CT10" s="170"/>
      <c r="CU10" s="171"/>
      <c r="CV10" s="171"/>
      <c r="CW10" s="171"/>
      <c r="CX10" s="171"/>
      <c r="CY10" s="171"/>
      <c r="CZ10" s="171"/>
      <c r="DA10" s="172"/>
      <c r="DB10" s="170"/>
      <c r="DC10" s="171"/>
      <c r="DD10" s="171"/>
      <c r="DE10" s="171"/>
      <c r="DF10" s="171"/>
      <c r="DG10" s="171"/>
      <c r="DH10" s="171"/>
      <c r="DI10" s="172"/>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98</v>
      </c>
      <c r="M11" s="501"/>
      <c r="N11" s="501"/>
      <c r="O11" s="501"/>
      <c r="P11" s="501"/>
      <c r="Q11" s="502"/>
      <c r="R11" s="503" t="s">
        <v>445</v>
      </c>
      <c r="S11" s="504"/>
      <c r="T11" s="504"/>
      <c r="U11" s="504"/>
      <c r="V11" s="505"/>
      <c r="W11" s="434"/>
      <c r="X11" s="435"/>
      <c r="Y11" s="435"/>
      <c r="Z11" s="435"/>
      <c r="AA11" s="435"/>
      <c r="AB11" s="435"/>
      <c r="AC11" s="435"/>
      <c r="AD11" s="435"/>
      <c r="AE11" s="435"/>
      <c r="AF11" s="435"/>
      <c r="AG11" s="435"/>
      <c r="AH11" s="435"/>
      <c r="AI11" s="435"/>
      <c r="AJ11" s="435"/>
      <c r="AK11" s="435"/>
      <c r="AL11" s="438"/>
      <c r="AM11" s="475" t="s">
        <v>99</v>
      </c>
      <c r="AN11" s="476"/>
      <c r="AO11" s="476"/>
      <c r="AP11" s="476"/>
      <c r="AQ11" s="476"/>
      <c r="AR11" s="476"/>
      <c r="AS11" s="476"/>
      <c r="AT11" s="477"/>
      <c r="AU11" s="478" t="s">
        <v>442</v>
      </c>
      <c r="AV11" s="479"/>
      <c r="AW11" s="479"/>
      <c r="AX11" s="479"/>
      <c r="AY11" s="480" t="s">
        <v>446</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100</v>
      </c>
      <c r="CE11" s="450"/>
      <c r="CF11" s="450"/>
      <c r="CG11" s="450"/>
      <c r="CH11" s="450"/>
      <c r="CI11" s="450"/>
      <c r="CJ11" s="450"/>
      <c r="CK11" s="450"/>
      <c r="CL11" s="450"/>
      <c r="CM11" s="450"/>
      <c r="CN11" s="450"/>
      <c r="CO11" s="450"/>
      <c r="CP11" s="450"/>
      <c r="CQ11" s="450"/>
      <c r="CR11" s="450"/>
      <c r="CS11" s="451"/>
      <c r="CT11" s="486" t="s">
        <v>447</v>
      </c>
      <c r="CU11" s="487"/>
      <c r="CV11" s="487"/>
      <c r="CW11" s="487"/>
      <c r="CX11" s="487"/>
      <c r="CY11" s="487"/>
      <c r="CZ11" s="487"/>
      <c r="DA11" s="488"/>
      <c r="DB11" s="486" t="s">
        <v>447</v>
      </c>
      <c r="DC11" s="487"/>
      <c r="DD11" s="487"/>
      <c r="DE11" s="487"/>
      <c r="DF11" s="487"/>
      <c r="DG11" s="487"/>
      <c r="DH11" s="487"/>
      <c r="DI11" s="488"/>
      <c r="DJ11" s="165"/>
      <c r="DK11" s="165"/>
      <c r="DL11" s="165"/>
      <c r="DM11" s="165"/>
      <c r="DN11" s="165"/>
      <c r="DO11" s="165"/>
    </row>
    <row r="12" spans="1:119" ht="18.75" customHeight="1" x14ac:dyDescent="0.15">
      <c r="A12" s="166"/>
      <c r="B12" s="506" t="s">
        <v>102</v>
      </c>
      <c r="C12" s="507"/>
      <c r="D12" s="507"/>
      <c r="E12" s="507"/>
      <c r="F12" s="507"/>
      <c r="G12" s="507"/>
      <c r="H12" s="507"/>
      <c r="I12" s="507"/>
      <c r="J12" s="507"/>
      <c r="K12" s="508"/>
      <c r="L12" s="515" t="s">
        <v>448</v>
      </c>
      <c r="M12" s="516"/>
      <c r="N12" s="516"/>
      <c r="O12" s="516"/>
      <c r="P12" s="516"/>
      <c r="Q12" s="517"/>
      <c r="R12" s="518">
        <v>18734</v>
      </c>
      <c r="S12" s="519"/>
      <c r="T12" s="519"/>
      <c r="U12" s="519"/>
      <c r="V12" s="520"/>
      <c r="W12" s="521" t="s">
        <v>1</v>
      </c>
      <c r="X12" s="479"/>
      <c r="Y12" s="479"/>
      <c r="Z12" s="479"/>
      <c r="AA12" s="479"/>
      <c r="AB12" s="522"/>
      <c r="AC12" s="478" t="s">
        <v>103</v>
      </c>
      <c r="AD12" s="479"/>
      <c r="AE12" s="479"/>
      <c r="AF12" s="479"/>
      <c r="AG12" s="522"/>
      <c r="AH12" s="478" t="s">
        <v>104</v>
      </c>
      <c r="AI12" s="479"/>
      <c r="AJ12" s="479"/>
      <c r="AK12" s="479"/>
      <c r="AL12" s="523"/>
      <c r="AM12" s="475" t="s">
        <v>105</v>
      </c>
      <c r="AN12" s="476"/>
      <c r="AO12" s="476"/>
      <c r="AP12" s="476"/>
      <c r="AQ12" s="476"/>
      <c r="AR12" s="476"/>
      <c r="AS12" s="476"/>
      <c r="AT12" s="477"/>
      <c r="AU12" s="478" t="s">
        <v>449</v>
      </c>
      <c r="AV12" s="479"/>
      <c r="AW12" s="479"/>
      <c r="AX12" s="479"/>
      <c r="AY12" s="480" t="s">
        <v>450</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0</v>
      </c>
      <c r="BW12" s="447"/>
      <c r="BX12" s="447"/>
      <c r="BY12" s="447"/>
      <c r="BZ12" s="447"/>
      <c r="CA12" s="447"/>
      <c r="CB12" s="447"/>
      <c r="CC12" s="448"/>
      <c r="CD12" s="449" t="s">
        <v>106</v>
      </c>
      <c r="CE12" s="450"/>
      <c r="CF12" s="450"/>
      <c r="CG12" s="450"/>
      <c r="CH12" s="450"/>
      <c r="CI12" s="450"/>
      <c r="CJ12" s="450"/>
      <c r="CK12" s="450"/>
      <c r="CL12" s="450"/>
      <c r="CM12" s="450"/>
      <c r="CN12" s="450"/>
      <c r="CO12" s="450"/>
      <c r="CP12" s="450"/>
      <c r="CQ12" s="450"/>
      <c r="CR12" s="450"/>
      <c r="CS12" s="451"/>
      <c r="CT12" s="486" t="s">
        <v>451</v>
      </c>
      <c r="CU12" s="487"/>
      <c r="CV12" s="487"/>
      <c r="CW12" s="487"/>
      <c r="CX12" s="487"/>
      <c r="CY12" s="487"/>
      <c r="CZ12" s="487"/>
      <c r="DA12" s="488"/>
      <c r="DB12" s="486" t="s">
        <v>451</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3"/>
      <c r="M13" s="534" t="s">
        <v>452</v>
      </c>
      <c r="N13" s="535"/>
      <c r="O13" s="535"/>
      <c r="P13" s="535"/>
      <c r="Q13" s="536"/>
      <c r="R13" s="527">
        <v>18690</v>
      </c>
      <c r="S13" s="528"/>
      <c r="T13" s="528"/>
      <c r="U13" s="528"/>
      <c r="V13" s="529"/>
      <c r="W13" s="462" t="s">
        <v>107</v>
      </c>
      <c r="X13" s="463"/>
      <c r="Y13" s="463"/>
      <c r="Z13" s="463"/>
      <c r="AA13" s="463"/>
      <c r="AB13" s="453"/>
      <c r="AC13" s="497">
        <v>2148</v>
      </c>
      <c r="AD13" s="498"/>
      <c r="AE13" s="498"/>
      <c r="AF13" s="498"/>
      <c r="AG13" s="537"/>
      <c r="AH13" s="497">
        <v>2326</v>
      </c>
      <c r="AI13" s="498"/>
      <c r="AJ13" s="498"/>
      <c r="AK13" s="498"/>
      <c r="AL13" s="499"/>
      <c r="AM13" s="475" t="s">
        <v>108</v>
      </c>
      <c r="AN13" s="476"/>
      <c r="AO13" s="476"/>
      <c r="AP13" s="476"/>
      <c r="AQ13" s="476"/>
      <c r="AR13" s="476"/>
      <c r="AS13" s="476"/>
      <c r="AT13" s="477"/>
      <c r="AU13" s="478" t="s">
        <v>449</v>
      </c>
      <c r="AV13" s="479"/>
      <c r="AW13" s="479"/>
      <c r="AX13" s="479"/>
      <c r="AY13" s="480" t="s">
        <v>453</v>
      </c>
      <c r="AZ13" s="481"/>
      <c r="BA13" s="481"/>
      <c r="BB13" s="481"/>
      <c r="BC13" s="481"/>
      <c r="BD13" s="481"/>
      <c r="BE13" s="481"/>
      <c r="BF13" s="481"/>
      <c r="BG13" s="481"/>
      <c r="BH13" s="481"/>
      <c r="BI13" s="481"/>
      <c r="BJ13" s="481"/>
      <c r="BK13" s="481"/>
      <c r="BL13" s="481"/>
      <c r="BM13" s="482"/>
      <c r="BN13" s="446">
        <v>125668</v>
      </c>
      <c r="BO13" s="447"/>
      <c r="BP13" s="447"/>
      <c r="BQ13" s="447"/>
      <c r="BR13" s="447"/>
      <c r="BS13" s="447"/>
      <c r="BT13" s="447"/>
      <c r="BU13" s="448"/>
      <c r="BV13" s="446">
        <v>-52819</v>
      </c>
      <c r="BW13" s="447"/>
      <c r="BX13" s="447"/>
      <c r="BY13" s="447"/>
      <c r="BZ13" s="447"/>
      <c r="CA13" s="447"/>
      <c r="CB13" s="447"/>
      <c r="CC13" s="448"/>
      <c r="CD13" s="449" t="s">
        <v>109</v>
      </c>
      <c r="CE13" s="450"/>
      <c r="CF13" s="450"/>
      <c r="CG13" s="450"/>
      <c r="CH13" s="450"/>
      <c r="CI13" s="450"/>
      <c r="CJ13" s="450"/>
      <c r="CK13" s="450"/>
      <c r="CL13" s="450"/>
      <c r="CM13" s="450"/>
      <c r="CN13" s="450"/>
      <c r="CO13" s="450"/>
      <c r="CP13" s="450"/>
      <c r="CQ13" s="450"/>
      <c r="CR13" s="450"/>
      <c r="CS13" s="451"/>
      <c r="CT13" s="443">
        <v>4.4000000000000004</v>
      </c>
      <c r="CU13" s="444"/>
      <c r="CV13" s="444"/>
      <c r="CW13" s="444"/>
      <c r="CX13" s="444"/>
      <c r="CY13" s="444"/>
      <c r="CZ13" s="444"/>
      <c r="DA13" s="445"/>
      <c r="DB13" s="443">
        <v>4.8</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454</v>
      </c>
      <c r="M14" s="525"/>
      <c r="N14" s="525"/>
      <c r="O14" s="525"/>
      <c r="P14" s="525"/>
      <c r="Q14" s="526"/>
      <c r="R14" s="527">
        <v>18918</v>
      </c>
      <c r="S14" s="528"/>
      <c r="T14" s="528"/>
      <c r="U14" s="528"/>
      <c r="V14" s="529"/>
      <c r="W14" s="436"/>
      <c r="X14" s="437"/>
      <c r="Y14" s="437"/>
      <c r="Z14" s="437"/>
      <c r="AA14" s="437"/>
      <c r="AB14" s="426"/>
      <c r="AC14" s="530">
        <v>24</v>
      </c>
      <c r="AD14" s="531"/>
      <c r="AE14" s="531"/>
      <c r="AF14" s="531"/>
      <c r="AG14" s="532"/>
      <c r="AH14" s="530">
        <v>25.5</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110</v>
      </c>
      <c r="CE14" s="539"/>
      <c r="CF14" s="539"/>
      <c r="CG14" s="539"/>
      <c r="CH14" s="539"/>
      <c r="CI14" s="539"/>
      <c r="CJ14" s="539"/>
      <c r="CK14" s="539"/>
      <c r="CL14" s="539"/>
      <c r="CM14" s="539"/>
      <c r="CN14" s="539"/>
      <c r="CO14" s="539"/>
      <c r="CP14" s="539"/>
      <c r="CQ14" s="539"/>
      <c r="CR14" s="539"/>
      <c r="CS14" s="540"/>
      <c r="CT14" s="541">
        <v>2.6</v>
      </c>
      <c r="CU14" s="542"/>
      <c r="CV14" s="542"/>
      <c r="CW14" s="542"/>
      <c r="CX14" s="542"/>
      <c r="CY14" s="542"/>
      <c r="CZ14" s="542"/>
      <c r="DA14" s="543"/>
      <c r="DB14" s="541" t="s">
        <v>451</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3"/>
      <c r="M15" s="534" t="s">
        <v>452</v>
      </c>
      <c r="N15" s="535"/>
      <c r="O15" s="535"/>
      <c r="P15" s="535"/>
      <c r="Q15" s="536"/>
      <c r="R15" s="527">
        <v>18881</v>
      </c>
      <c r="S15" s="528"/>
      <c r="T15" s="528"/>
      <c r="U15" s="528"/>
      <c r="V15" s="529"/>
      <c r="W15" s="462" t="s">
        <v>111</v>
      </c>
      <c r="X15" s="463"/>
      <c r="Y15" s="463"/>
      <c r="Z15" s="463"/>
      <c r="AA15" s="463"/>
      <c r="AB15" s="453"/>
      <c r="AC15" s="497">
        <v>1565</v>
      </c>
      <c r="AD15" s="498"/>
      <c r="AE15" s="498"/>
      <c r="AF15" s="498"/>
      <c r="AG15" s="537"/>
      <c r="AH15" s="497">
        <v>1591</v>
      </c>
      <c r="AI15" s="498"/>
      <c r="AJ15" s="498"/>
      <c r="AK15" s="498"/>
      <c r="AL15" s="499"/>
      <c r="AM15" s="475"/>
      <c r="AN15" s="476"/>
      <c r="AO15" s="476"/>
      <c r="AP15" s="476"/>
      <c r="AQ15" s="476"/>
      <c r="AR15" s="476"/>
      <c r="AS15" s="476"/>
      <c r="AT15" s="477"/>
      <c r="AU15" s="478"/>
      <c r="AV15" s="479"/>
      <c r="AW15" s="479"/>
      <c r="AX15" s="479"/>
      <c r="AY15" s="406" t="s">
        <v>455</v>
      </c>
      <c r="AZ15" s="407"/>
      <c r="BA15" s="407"/>
      <c r="BB15" s="407"/>
      <c r="BC15" s="407"/>
      <c r="BD15" s="407"/>
      <c r="BE15" s="407"/>
      <c r="BF15" s="407"/>
      <c r="BG15" s="407"/>
      <c r="BH15" s="407"/>
      <c r="BI15" s="407"/>
      <c r="BJ15" s="407"/>
      <c r="BK15" s="407"/>
      <c r="BL15" s="407"/>
      <c r="BM15" s="408"/>
      <c r="BN15" s="409">
        <v>2883415</v>
      </c>
      <c r="BO15" s="410"/>
      <c r="BP15" s="410"/>
      <c r="BQ15" s="410"/>
      <c r="BR15" s="410"/>
      <c r="BS15" s="410"/>
      <c r="BT15" s="410"/>
      <c r="BU15" s="411"/>
      <c r="BV15" s="409">
        <v>2748625</v>
      </c>
      <c r="BW15" s="410"/>
      <c r="BX15" s="410"/>
      <c r="BY15" s="410"/>
      <c r="BZ15" s="410"/>
      <c r="CA15" s="410"/>
      <c r="CB15" s="410"/>
      <c r="CC15" s="411"/>
      <c r="CD15" s="544" t="s">
        <v>456</v>
      </c>
      <c r="CE15" s="545"/>
      <c r="CF15" s="545"/>
      <c r="CG15" s="545"/>
      <c r="CH15" s="545"/>
      <c r="CI15" s="545"/>
      <c r="CJ15" s="545"/>
      <c r="CK15" s="545"/>
      <c r="CL15" s="545"/>
      <c r="CM15" s="545"/>
      <c r="CN15" s="545"/>
      <c r="CO15" s="545"/>
      <c r="CP15" s="545"/>
      <c r="CQ15" s="545"/>
      <c r="CR15" s="545"/>
      <c r="CS15" s="546"/>
      <c r="CT15" s="174"/>
      <c r="CU15" s="175"/>
      <c r="CV15" s="175"/>
      <c r="CW15" s="175"/>
      <c r="CX15" s="175"/>
      <c r="CY15" s="175"/>
      <c r="CZ15" s="175"/>
      <c r="DA15" s="176"/>
      <c r="DB15" s="174"/>
      <c r="DC15" s="175"/>
      <c r="DD15" s="175"/>
      <c r="DE15" s="175"/>
      <c r="DF15" s="175"/>
      <c r="DG15" s="175"/>
      <c r="DH15" s="175"/>
      <c r="DI15" s="176"/>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112</v>
      </c>
      <c r="M16" s="555"/>
      <c r="N16" s="555"/>
      <c r="O16" s="555"/>
      <c r="P16" s="555"/>
      <c r="Q16" s="556"/>
      <c r="R16" s="547" t="s">
        <v>457</v>
      </c>
      <c r="S16" s="548"/>
      <c r="T16" s="548"/>
      <c r="U16" s="548"/>
      <c r="V16" s="549"/>
      <c r="W16" s="436"/>
      <c r="X16" s="437"/>
      <c r="Y16" s="437"/>
      <c r="Z16" s="437"/>
      <c r="AA16" s="437"/>
      <c r="AB16" s="426"/>
      <c r="AC16" s="530">
        <v>17.5</v>
      </c>
      <c r="AD16" s="531"/>
      <c r="AE16" s="531"/>
      <c r="AF16" s="531"/>
      <c r="AG16" s="532"/>
      <c r="AH16" s="530">
        <v>17.5</v>
      </c>
      <c r="AI16" s="531"/>
      <c r="AJ16" s="531"/>
      <c r="AK16" s="531"/>
      <c r="AL16" s="533"/>
      <c r="AM16" s="475"/>
      <c r="AN16" s="476"/>
      <c r="AO16" s="476"/>
      <c r="AP16" s="476"/>
      <c r="AQ16" s="476"/>
      <c r="AR16" s="476"/>
      <c r="AS16" s="476"/>
      <c r="AT16" s="477"/>
      <c r="AU16" s="478"/>
      <c r="AV16" s="479"/>
      <c r="AW16" s="479"/>
      <c r="AX16" s="479"/>
      <c r="AY16" s="480" t="s">
        <v>458</v>
      </c>
      <c r="AZ16" s="481"/>
      <c r="BA16" s="481"/>
      <c r="BB16" s="481"/>
      <c r="BC16" s="481"/>
      <c r="BD16" s="481"/>
      <c r="BE16" s="481"/>
      <c r="BF16" s="481"/>
      <c r="BG16" s="481"/>
      <c r="BH16" s="481"/>
      <c r="BI16" s="481"/>
      <c r="BJ16" s="481"/>
      <c r="BK16" s="481"/>
      <c r="BL16" s="481"/>
      <c r="BM16" s="482"/>
      <c r="BN16" s="446">
        <v>6075083</v>
      </c>
      <c r="BO16" s="447"/>
      <c r="BP16" s="447"/>
      <c r="BQ16" s="447"/>
      <c r="BR16" s="447"/>
      <c r="BS16" s="447"/>
      <c r="BT16" s="447"/>
      <c r="BU16" s="448"/>
      <c r="BV16" s="446">
        <v>6177145</v>
      </c>
      <c r="BW16" s="447"/>
      <c r="BX16" s="447"/>
      <c r="BY16" s="447"/>
      <c r="BZ16" s="447"/>
      <c r="CA16" s="447"/>
      <c r="CB16" s="447"/>
      <c r="CC16" s="448"/>
      <c r="CD16" s="348"/>
      <c r="CE16" s="553" t="s">
        <v>459</v>
      </c>
      <c r="CF16" s="553"/>
      <c r="CG16" s="553"/>
      <c r="CH16" s="553"/>
      <c r="CI16" s="553"/>
      <c r="CJ16" s="553"/>
      <c r="CK16" s="553"/>
      <c r="CL16" s="553"/>
      <c r="CM16" s="553"/>
      <c r="CN16" s="553"/>
      <c r="CO16" s="553"/>
      <c r="CP16" s="553"/>
      <c r="CQ16" s="553"/>
      <c r="CR16" s="553"/>
      <c r="CS16" s="554"/>
      <c r="CT16" s="443">
        <v>15.5</v>
      </c>
      <c r="CU16" s="444"/>
      <c r="CV16" s="444"/>
      <c r="CW16" s="444"/>
      <c r="CX16" s="444"/>
      <c r="CY16" s="444"/>
      <c r="CZ16" s="444"/>
      <c r="DA16" s="445"/>
      <c r="DB16" s="443" t="s">
        <v>460</v>
      </c>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77"/>
      <c r="M17" s="550" t="s">
        <v>461</v>
      </c>
      <c r="N17" s="551"/>
      <c r="O17" s="551"/>
      <c r="P17" s="551"/>
      <c r="Q17" s="552"/>
      <c r="R17" s="547" t="s">
        <v>462</v>
      </c>
      <c r="S17" s="548"/>
      <c r="T17" s="548"/>
      <c r="U17" s="548"/>
      <c r="V17" s="549"/>
      <c r="W17" s="462" t="s">
        <v>113</v>
      </c>
      <c r="X17" s="463"/>
      <c r="Y17" s="463"/>
      <c r="Z17" s="463"/>
      <c r="AA17" s="463"/>
      <c r="AB17" s="453"/>
      <c r="AC17" s="497">
        <v>5234</v>
      </c>
      <c r="AD17" s="498"/>
      <c r="AE17" s="498"/>
      <c r="AF17" s="498"/>
      <c r="AG17" s="537"/>
      <c r="AH17" s="497">
        <v>5189</v>
      </c>
      <c r="AI17" s="498"/>
      <c r="AJ17" s="498"/>
      <c r="AK17" s="498"/>
      <c r="AL17" s="499"/>
      <c r="AM17" s="475"/>
      <c r="AN17" s="476"/>
      <c r="AO17" s="476"/>
      <c r="AP17" s="476"/>
      <c r="AQ17" s="476"/>
      <c r="AR17" s="476"/>
      <c r="AS17" s="476"/>
      <c r="AT17" s="477"/>
      <c r="AU17" s="478"/>
      <c r="AV17" s="479"/>
      <c r="AW17" s="479"/>
      <c r="AX17" s="479"/>
      <c r="AY17" s="480" t="s">
        <v>463</v>
      </c>
      <c r="AZ17" s="481"/>
      <c r="BA17" s="481"/>
      <c r="BB17" s="481"/>
      <c r="BC17" s="481"/>
      <c r="BD17" s="481"/>
      <c r="BE17" s="481"/>
      <c r="BF17" s="481"/>
      <c r="BG17" s="481"/>
      <c r="BH17" s="481"/>
      <c r="BI17" s="481"/>
      <c r="BJ17" s="481"/>
      <c r="BK17" s="481"/>
      <c r="BL17" s="481"/>
      <c r="BM17" s="482"/>
      <c r="BN17" s="446">
        <v>3653212</v>
      </c>
      <c r="BO17" s="447"/>
      <c r="BP17" s="447"/>
      <c r="BQ17" s="447"/>
      <c r="BR17" s="447"/>
      <c r="BS17" s="447"/>
      <c r="BT17" s="447"/>
      <c r="BU17" s="448"/>
      <c r="BV17" s="446">
        <v>3450022</v>
      </c>
      <c r="BW17" s="447"/>
      <c r="BX17" s="447"/>
      <c r="BY17" s="447"/>
      <c r="BZ17" s="447"/>
      <c r="CA17" s="447"/>
      <c r="CB17" s="447"/>
      <c r="CC17" s="448"/>
      <c r="CD17" s="348"/>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114</v>
      </c>
      <c r="C18" s="489"/>
      <c r="D18" s="489"/>
      <c r="E18" s="558"/>
      <c r="F18" s="558"/>
      <c r="G18" s="558"/>
      <c r="H18" s="558"/>
      <c r="I18" s="558"/>
      <c r="J18" s="558"/>
      <c r="K18" s="558"/>
      <c r="L18" s="559">
        <v>513.76</v>
      </c>
      <c r="M18" s="559"/>
      <c r="N18" s="559"/>
      <c r="O18" s="559"/>
      <c r="P18" s="559"/>
      <c r="Q18" s="559"/>
      <c r="R18" s="560"/>
      <c r="S18" s="560"/>
      <c r="T18" s="560"/>
      <c r="U18" s="560"/>
      <c r="V18" s="561"/>
      <c r="W18" s="464"/>
      <c r="X18" s="465"/>
      <c r="Y18" s="465"/>
      <c r="Z18" s="465"/>
      <c r="AA18" s="465"/>
      <c r="AB18" s="456"/>
      <c r="AC18" s="562">
        <v>58.5</v>
      </c>
      <c r="AD18" s="563"/>
      <c r="AE18" s="563"/>
      <c r="AF18" s="563"/>
      <c r="AG18" s="564"/>
      <c r="AH18" s="562">
        <v>57</v>
      </c>
      <c r="AI18" s="563"/>
      <c r="AJ18" s="563"/>
      <c r="AK18" s="563"/>
      <c r="AL18" s="565"/>
      <c r="AM18" s="475"/>
      <c r="AN18" s="476"/>
      <c r="AO18" s="476"/>
      <c r="AP18" s="476"/>
      <c r="AQ18" s="476"/>
      <c r="AR18" s="476"/>
      <c r="AS18" s="476"/>
      <c r="AT18" s="477"/>
      <c r="AU18" s="478"/>
      <c r="AV18" s="479"/>
      <c r="AW18" s="479"/>
      <c r="AX18" s="479"/>
      <c r="AY18" s="480" t="s">
        <v>115</v>
      </c>
      <c r="AZ18" s="481"/>
      <c r="BA18" s="481"/>
      <c r="BB18" s="481"/>
      <c r="BC18" s="481"/>
      <c r="BD18" s="481"/>
      <c r="BE18" s="481"/>
      <c r="BF18" s="481"/>
      <c r="BG18" s="481"/>
      <c r="BH18" s="481"/>
      <c r="BI18" s="481"/>
      <c r="BJ18" s="481"/>
      <c r="BK18" s="481"/>
      <c r="BL18" s="481"/>
      <c r="BM18" s="482"/>
      <c r="BN18" s="446">
        <v>6153267</v>
      </c>
      <c r="BO18" s="447"/>
      <c r="BP18" s="447"/>
      <c r="BQ18" s="447"/>
      <c r="BR18" s="447"/>
      <c r="BS18" s="447"/>
      <c r="BT18" s="447"/>
      <c r="BU18" s="448"/>
      <c r="BV18" s="446">
        <v>6214791</v>
      </c>
      <c r="BW18" s="447"/>
      <c r="BX18" s="447"/>
      <c r="BY18" s="447"/>
      <c r="BZ18" s="447"/>
      <c r="CA18" s="447"/>
      <c r="CB18" s="447"/>
      <c r="CC18" s="448"/>
      <c r="CD18" s="348"/>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116</v>
      </c>
      <c r="C19" s="489"/>
      <c r="D19" s="489"/>
      <c r="E19" s="558"/>
      <c r="F19" s="558"/>
      <c r="G19" s="558"/>
      <c r="H19" s="558"/>
      <c r="I19" s="558"/>
      <c r="J19" s="558"/>
      <c r="K19" s="558"/>
      <c r="L19" s="566">
        <v>36</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117</v>
      </c>
      <c r="AZ19" s="481"/>
      <c r="BA19" s="481"/>
      <c r="BB19" s="481"/>
      <c r="BC19" s="481"/>
      <c r="BD19" s="481"/>
      <c r="BE19" s="481"/>
      <c r="BF19" s="481"/>
      <c r="BG19" s="481"/>
      <c r="BH19" s="481"/>
      <c r="BI19" s="481"/>
      <c r="BJ19" s="481"/>
      <c r="BK19" s="481"/>
      <c r="BL19" s="481"/>
      <c r="BM19" s="482"/>
      <c r="BN19" s="446">
        <v>8114290</v>
      </c>
      <c r="BO19" s="447"/>
      <c r="BP19" s="447"/>
      <c r="BQ19" s="447"/>
      <c r="BR19" s="447"/>
      <c r="BS19" s="447"/>
      <c r="BT19" s="447"/>
      <c r="BU19" s="448"/>
      <c r="BV19" s="446">
        <v>8311961</v>
      </c>
      <c r="BW19" s="447"/>
      <c r="BX19" s="447"/>
      <c r="BY19" s="447"/>
      <c r="BZ19" s="447"/>
      <c r="CA19" s="447"/>
      <c r="CB19" s="447"/>
      <c r="CC19" s="448"/>
      <c r="CD19" s="348"/>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118</v>
      </c>
      <c r="C20" s="489"/>
      <c r="D20" s="489"/>
      <c r="E20" s="558"/>
      <c r="F20" s="558"/>
      <c r="G20" s="558"/>
      <c r="H20" s="558"/>
      <c r="I20" s="558"/>
      <c r="J20" s="558"/>
      <c r="K20" s="558"/>
      <c r="L20" s="566">
        <v>7169</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348"/>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119</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348"/>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120</v>
      </c>
      <c r="C22" s="581"/>
      <c r="D22" s="582"/>
      <c r="E22" s="458" t="s">
        <v>1</v>
      </c>
      <c r="F22" s="463"/>
      <c r="G22" s="463"/>
      <c r="H22" s="463"/>
      <c r="I22" s="463"/>
      <c r="J22" s="463"/>
      <c r="K22" s="453"/>
      <c r="L22" s="458" t="s">
        <v>121</v>
      </c>
      <c r="M22" s="463"/>
      <c r="N22" s="463"/>
      <c r="O22" s="463"/>
      <c r="P22" s="453"/>
      <c r="Q22" s="589" t="s">
        <v>122</v>
      </c>
      <c r="R22" s="590"/>
      <c r="S22" s="590"/>
      <c r="T22" s="590"/>
      <c r="U22" s="590"/>
      <c r="V22" s="591"/>
      <c r="W22" s="595" t="s">
        <v>123</v>
      </c>
      <c r="X22" s="581"/>
      <c r="Y22" s="582"/>
      <c r="Z22" s="458" t="s">
        <v>1</v>
      </c>
      <c r="AA22" s="463"/>
      <c r="AB22" s="463"/>
      <c r="AC22" s="463"/>
      <c r="AD22" s="463"/>
      <c r="AE22" s="463"/>
      <c r="AF22" s="463"/>
      <c r="AG22" s="453"/>
      <c r="AH22" s="608" t="s">
        <v>124</v>
      </c>
      <c r="AI22" s="463"/>
      <c r="AJ22" s="463"/>
      <c r="AK22" s="463"/>
      <c r="AL22" s="453"/>
      <c r="AM22" s="608" t="s">
        <v>125</v>
      </c>
      <c r="AN22" s="609"/>
      <c r="AO22" s="609"/>
      <c r="AP22" s="609"/>
      <c r="AQ22" s="609"/>
      <c r="AR22" s="610"/>
      <c r="AS22" s="589" t="s">
        <v>122</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348"/>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126</v>
      </c>
      <c r="AZ23" s="407"/>
      <c r="BA23" s="407"/>
      <c r="BB23" s="407"/>
      <c r="BC23" s="407"/>
      <c r="BD23" s="407"/>
      <c r="BE23" s="407"/>
      <c r="BF23" s="407"/>
      <c r="BG23" s="407"/>
      <c r="BH23" s="407"/>
      <c r="BI23" s="407"/>
      <c r="BJ23" s="407"/>
      <c r="BK23" s="407"/>
      <c r="BL23" s="407"/>
      <c r="BM23" s="408"/>
      <c r="BN23" s="446">
        <v>8809377</v>
      </c>
      <c r="BO23" s="447"/>
      <c r="BP23" s="447"/>
      <c r="BQ23" s="447"/>
      <c r="BR23" s="447"/>
      <c r="BS23" s="447"/>
      <c r="BT23" s="447"/>
      <c r="BU23" s="448"/>
      <c r="BV23" s="446">
        <v>8308333</v>
      </c>
      <c r="BW23" s="447"/>
      <c r="BX23" s="447"/>
      <c r="BY23" s="447"/>
      <c r="BZ23" s="447"/>
      <c r="CA23" s="447"/>
      <c r="CB23" s="447"/>
      <c r="CC23" s="448"/>
      <c r="CD23" s="348"/>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127</v>
      </c>
      <c r="F24" s="476"/>
      <c r="G24" s="476"/>
      <c r="H24" s="476"/>
      <c r="I24" s="476"/>
      <c r="J24" s="476"/>
      <c r="K24" s="477"/>
      <c r="L24" s="497">
        <v>1</v>
      </c>
      <c r="M24" s="498"/>
      <c r="N24" s="498"/>
      <c r="O24" s="498"/>
      <c r="P24" s="537"/>
      <c r="Q24" s="497">
        <v>7720</v>
      </c>
      <c r="R24" s="498"/>
      <c r="S24" s="498"/>
      <c r="T24" s="498"/>
      <c r="U24" s="498"/>
      <c r="V24" s="537"/>
      <c r="W24" s="596"/>
      <c r="X24" s="584"/>
      <c r="Y24" s="585"/>
      <c r="Z24" s="496" t="s">
        <v>128</v>
      </c>
      <c r="AA24" s="476"/>
      <c r="AB24" s="476"/>
      <c r="AC24" s="476"/>
      <c r="AD24" s="476"/>
      <c r="AE24" s="476"/>
      <c r="AF24" s="476"/>
      <c r="AG24" s="477"/>
      <c r="AH24" s="497">
        <v>178</v>
      </c>
      <c r="AI24" s="498"/>
      <c r="AJ24" s="498"/>
      <c r="AK24" s="498"/>
      <c r="AL24" s="537"/>
      <c r="AM24" s="497">
        <v>523498</v>
      </c>
      <c r="AN24" s="498"/>
      <c r="AO24" s="498"/>
      <c r="AP24" s="498"/>
      <c r="AQ24" s="498"/>
      <c r="AR24" s="537"/>
      <c r="AS24" s="497">
        <v>2941</v>
      </c>
      <c r="AT24" s="498"/>
      <c r="AU24" s="498"/>
      <c r="AV24" s="498"/>
      <c r="AW24" s="498"/>
      <c r="AX24" s="499"/>
      <c r="AY24" s="616" t="s">
        <v>129</v>
      </c>
      <c r="AZ24" s="617"/>
      <c r="BA24" s="617"/>
      <c r="BB24" s="617"/>
      <c r="BC24" s="617"/>
      <c r="BD24" s="617"/>
      <c r="BE24" s="617"/>
      <c r="BF24" s="617"/>
      <c r="BG24" s="617"/>
      <c r="BH24" s="617"/>
      <c r="BI24" s="617"/>
      <c r="BJ24" s="617"/>
      <c r="BK24" s="617"/>
      <c r="BL24" s="617"/>
      <c r="BM24" s="618"/>
      <c r="BN24" s="446">
        <v>8134807</v>
      </c>
      <c r="BO24" s="447"/>
      <c r="BP24" s="447"/>
      <c r="BQ24" s="447"/>
      <c r="BR24" s="447"/>
      <c r="BS24" s="447"/>
      <c r="BT24" s="447"/>
      <c r="BU24" s="448"/>
      <c r="BV24" s="446">
        <v>7557998</v>
      </c>
      <c r="BW24" s="447"/>
      <c r="BX24" s="447"/>
      <c r="BY24" s="447"/>
      <c r="BZ24" s="447"/>
      <c r="CA24" s="447"/>
      <c r="CB24" s="447"/>
      <c r="CC24" s="448"/>
      <c r="CD24" s="348"/>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130</v>
      </c>
      <c r="F25" s="476"/>
      <c r="G25" s="476"/>
      <c r="H25" s="476"/>
      <c r="I25" s="476"/>
      <c r="J25" s="476"/>
      <c r="K25" s="477"/>
      <c r="L25" s="497">
        <v>1</v>
      </c>
      <c r="M25" s="498"/>
      <c r="N25" s="498"/>
      <c r="O25" s="498"/>
      <c r="P25" s="537"/>
      <c r="Q25" s="497">
        <v>6490</v>
      </c>
      <c r="R25" s="498"/>
      <c r="S25" s="498"/>
      <c r="T25" s="498"/>
      <c r="U25" s="498"/>
      <c r="V25" s="537"/>
      <c r="W25" s="596"/>
      <c r="X25" s="584"/>
      <c r="Y25" s="585"/>
      <c r="Z25" s="496" t="s">
        <v>131</v>
      </c>
      <c r="AA25" s="476"/>
      <c r="AB25" s="476"/>
      <c r="AC25" s="476"/>
      <c r="AD25" s="476"/>
      <c r="AE25" s="476"/>
      <c r="AF25" s="476"/>
      <c r="AG25" s="477"/>
      <c r="AH25" s="497" t="s">
        <v>451</v>
      </c>
      <c r="AI25" s="498"/>
      <c r="AJ25" s="498"/>
      <c r="AK25" s="498"/>
      <c r="AL25" s="537"/>
      <c r="AM25" s="497" t="s">
        <v>451</v>
      </c>
      <c r="AN25" s="498"/>
      <c r="AO25" s="498"/>
      <c r="AP25" s="498"/>
      <c r="AQ25" s="498"/>
      <c r="AR25" s="537"/>
      <c r="AS25" s="497" t="s">
        <v>451</v>
      </c>
      <c r="AT25" s="498"/>
      <c r="AU25" s="498"/>
      <c r="AV25" s="498"/>
      <c r="AW25" s="498"/>
      <c r="AX25" s="499"/>
      <c r="AY25" s="406" t="s">
        <v>132</v>
      </c>
      <c r="AZ25" s="407"/>
      <c r="BA25" s="407"/>
      <c r="BB25" s="407"/>
      <c r="BC25" s="407"/>
      <c r="BD25" s="407"/>
      <c r="BE25" s="407"/>
      <c r="BF25" s="407"/>
      <c r="BG25" s="407"/>
      <c r="BH25" s="407"/>
      <c r="BI25" s="407"/>
      <c r="BJ25" s="407"/>
      <c r="BK25" s="407"/>
      <c r="BL25" s="407"/>
      <c r="BM25" s="408"/>
      <c r="BN25" s="409">
        <v>2054308</v>
      </c>
      <c r="BO25" s="410"/>
      <c r="BP25" s="410"/>
      <c r="BQ25" s="410"/>
      <c r="BR25" s="410"/>
      <c r="BS25" s="410"/>
      <c r="BT25" s="410"/>
      <c r="BU25" s="411"/>
      <c r="BV25" s="409">
        <v>2255891</v>
      </c>
      <c r="BW25" s="410"/>
      <c r="BX25" s="410"/>
      <c r="BY25" s="410"/>
      <c r="BZ25" s="410"/>
      <c r="CA25" s="410"/>
      <c r="CB25" s="410"/>
      <c r="CC25" s="411"/>
      <c r="CD25" s="348"/>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464</v>
      </c>
      <c r="F26" s="476"/>
      <c r="G26" s="476"/>
      <c r="H26" s="476"/>
      <c r="I26" s="476"/>
      <c r="J26" s="476"/>
      <c r="K26" s="477"/>
      <c r="L26" s="497">
        <v>1</v>
      </c>
      <c r="M26" s="498"/>
      <c r="N26" s="498"/>
      <c r="O26" s="498"/>
      <c r="P26" s="537"/>
      <c r="Q26" s="497">
        <v>5830</v>
      </c>
      <c r="R26" s="498"/>
      <c r="S26" s="498"/>
      <c r="T26" s="498"/>
      <c r="U26" s="498"/>
      <c r="V26" s="537"/>
      <c r="W26" s="596"/>
      <c r="X26" s="584"/>
      <c r="Y26" s="585"/>
      <c r="Z26" s="496" t="s">
        <v>133</v>
      </c>
      <c r="AA26" s="606"/>
      <c r="AB26" s="606"/>
      <c r="AC26" s="606"/>
      <c r="AD26" s="606"/>
      <c r="AE26" s="606"/>
      <c r="AF26" s="606"/>
      <c r="AG26" s="607"/>
      <c r="AH26" s="497" t="s">
        <v>451</v>
      </c>
      <c r="AI26" s="498"/>
      <c r="AJ26" s="498"/>
      <c r="AK26" s="498"/>
      <c r="AL26" s="537"/>
      <c r="AM26" s="497" t="s">
        <v>451</v>
      </c>
      <c r="AN26" s="498"/>
      <c r="AO26" s="498"/>
      <c r="AP26" s="498"/>
      <c r="AQ26" s="498"/>
      <c r="AR26" s="537"/>
      <c r="AS26" s="497" t="s">
        <v>451</v>
      </c>
      <c r="AT26" s="498"/>
      <c r="AU26" s="498"/>
      <c r="AV26" s="498"/>
      <c r="AW26" s="498"/>
      <c r="AX26" s="499"/>
      <c r="AY26" s="449" t="s">
        <v>134</v>
      </c>
      <c r="AZ26" s="450"/>
      <c r="BA26" s="450"/>
      <c r="BB26" s="450"/>
      <c r="BC26" s="450"/>
      <c r="BD26" s="450"/>
      <c r="BE26" s="450"/>
      <c r="BF26" s="450"/>
      <c r="BG26" s="450"/>
      <c r="BH26" s="450"/>
      <c r="BI26" s="450"/>
      <c r="BJ26" s="450"/>
      <c r="BK26" s="450"/>
      <c r="BL26" s="450"/>
      <c r="BM26" s="451"/>
      <c r="BN26" s="446" t="s">
        <v>451</v>
      </c>
      <c r="BO26" s="447"/>
      <c r="BP26" s="447"/>
      <c r="BQ26" s="447"/>
      <c r="BR26" s="447"/>
      <c r="BS26" s="447"/>
      <c r="BT26" s="447"/>
      <c r="BU26" s="448"/>
      <c r="BV26" s="446" t="s">
        <v>451</v>
      </c>
      <c r="BW26" s="447"/>
      <c r="BX26" s="447"/>
      <c r="BY26" s="447"/>
      <c r="BZ26" s="447"/>
      <c r="CA26" s="447"/>
      <c r="CB26" s="447"/>
      <c r="CC26" s="448"/>
      <c r="CD26" s="348"/>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135</v>
      </c>
      <c r="F27" s="476"/>
      <c r="G27" s="476"/>
      <c r="H27" s="476"/>
      <c r="I27" s="476"/>
      <c r="J27" s="476"/>
      <c r="K27" s="477"/>
      <c r="L27" s="497">
        <v>1</v>
      </c>
      <c r="M27" s="498"/>
      <c r="N27" s="498"/>
      <c r="O27" s="498"/>
      <c r="P27" s="537"/>
      <c r="Q27" s="497">
        <v>3060</v>
      </c>
      <c r="R27" s="498"/>
      <c r="S27" s="498"/>
      <c r="T27" s="498"/>
      <c r="U27" s="498"/>
      <c r="V27" s="537"/>
      <c r="W27" s="596"/>
      <c r="X27" s="584"/>
      <c r="Y27" s="585"/>
      <c r="Z27" s="496" t="s">
        <v>136</v>
      </c>
      <c r="AA27" s="476"/>
      <c r="AB27" s="476"/>
      <c r="AC27" s="476"/>
      <c r="AD27" s="476"/>
      <c r="AE27" s="476"/>
      <c r="AF27" s="476"/>
      <c r="AG27" s="477"/>
      <c r="AH27" s="497" t="s">
        <v>451</v>
      </c>
      <c r="AI27" s="498"/>
      <c r="AJ27" s="498"/>
      <c r="AK27" s="498"/>
      <c r="AL27" s="537"/>
      <c r="AM27" s="497" t="s">
        <v>451</v>
      </c>
      <c r="AN27" s="498"/>
      <c r="AO27" s="498"/>
      <c r="AP27" s="498"/>
      <c r="AQ27" s="498"/>
      <c r="AR27" s="537"/>
      <c r="AS27" s="497" t="s">
        <v>451</v>
      </c>
      <c r="AT27" s="498"/>
      <c r="AU27" s="498"/>
      <c r="AV27" s="498"/>
      <c r="AW27" s="498"/>
      <c r="AX27" s="499"/>
      <c r="AY27" s="538" t="s">
        <v>137</v>
      </c>
      <c r="AZ27" s="539"/>
      <c r="BA27" s="539"/>
      <c r="BB27" s="539"/>
      <c r="BC27" s="539"/>
      <c r="BD27" s="539"/>
      <c r="BE27" s="539"/>
      <c r="BF27" s="539"/>
      <c r="BG27" s="539"/>
      <c r="BH27" s="539"/>
      <c r="BI27" s="539"/>
      <c r="BJ27" s="539"/>
      <c r="BK27" s="539"/>
      <c r="BL27" s="539"/>
      <c r="BM27" s="540"/>
      <c r="BN27" s="619" t="s">
        <v>451</v>
      </c>
      <c r="BO27" s="620"/>
      <c r="BP27" s="620"/>
      <c r="BQ27" s="620"/>
      <c r="BR27" s="620"/>
      <c r="BS27" s="620"/>
      <c r="BT27" s="620"/>
      <c r="BU27" s="621"/>
      <c r="BV27" s="619" t="s">
        <v>451</v>
      </c>
      <c r="BW27" s="620"/>
      <c r="BX27" s="620"/>
      <c r="BY27" s="620"/>
      <c r="BZ27" s="620"/>
      <c r="CA27" s="620"/>
      <c r="CB27" s="620"/>
      <c r="CC27" s="621"/>
      <c r="CD27" s="350"/>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138</v>
      </c>
      <c r="F28" s="476"/>
      <c r="G28" s="476"/>
      <c r="H28" s="476"/>
      <c r="I28" s="476"/>
      <c r="J28" s="476"/>
      <c r="K28" s="477"/>
      <c r="L28" s="497">
        <v>1</v>
      </c>
      <c r="M28" s="498"/>
      <c r="N28" s="498"/>
      <c r="O28" s="498"/>
      <c r="P28" s="537"/>
      <c r="Q28" s="497">
        <v>2440</v>
      </c>
      <c r="R28" s="498"/>
      <c r="S28" s="498"/>
      <c r="T28" s="498"/>
      <c r="U28" s="498"/>
      <c r="V28" s="537"/>
      <c r="W28" s="596"/>
      <c r="X28" s="584"/>
      <c r="Y28" s="585"/>
      <c r="Z28" s="496" t="s">
        <v>139</v>
      </c>
      <c r="AA28" s="476"/>
      <c r="AB28" s="476"/>
      <c r="AC28" s="476"/>
      <c r="AD28" s="476"/>
      <c r="AE28" s="476"/>
      <c r="AF28" s="476"/>
      <c r="AG28" s="477"/>
      <c r="AH28" s="497" t="s">
        <v>451</v>
      </c>
      <c r="AI28" s="498"/>
      <c r="AJ28" s="498"/>
      <c r="AK28" s="498"/>
      <c r="AL28" s="537"/>
      <c r="AM28" s="497" t="s">
        <v>451</v>
      </c>
      <c r="AN28" s="498"/>
      <c r="AO28" s="498"/>
      <c r="AP28" s="498"/>
      <c r="AQ28" s="498"/>
      <c r="AR28" s="537"/>
      <c r="AS28" s="497" t="s">
        <v>451</v>
      </c>
      <c r="AT28" s="498"/>
      <c r="AU28" s="498"/>
      <c r="AV28" s="498"/>
      <c r="AW28" s="498"/>
      <c r="AX28" s="499"/>
      <c r="AY28" s="622" t="s">
        <v>140</v>
      </c>
      <c r="AZ28" s="623"/>
      <c r="BA28" s="623"/>
      <c r="BB28" s="624"/>
      <c r="BC28" s="406" t="s">
        <v>42</v>
      </c>
      <c r="BD28" s="407"/>
      <c r="BE28" s="407"/>
      <c r="BF28" s="407"/>
      <c r="BG28" s="407"/>
      <c r="BH28" s="407"/>
      <c r="BI28" s="407"/>
      <c r="BJ28" s="407"/>
      <c r="BK28" s="407"/>
      <c r="BL28" s="407"/>
      <c r="BM28" s="408"/>
      <c r="BN28" s="409">
        <v>1050113</v>
      </c>
      <c r="BO28" s="410"/>
      <c r="BP28" s="410"/>
      <c r="BQ28" s="410"/>
      <c r="BR28" s="410"/>
      <c r="BS28" s="410"/>
      <c r="BT28" s="410"/>
      <c r="BU28" s="411"/>
      <c r="BV28" s="409">
        <v>1049950</v>
      </c>
      <c r="BW28" s="410"/>
      <c r="BX28" s="410"/>
      <c r="BY28" s="410"/>
      <c r="BZ28" s="410"/>
      <c r="CA28" s="410"/>
      <c r="CB28" s="410"/>
      <c r="CC28" s="411"/>
      <c r="CD28" s="348"/>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141</v>
      </c>
      <c r="F29" s="476"/>
      <c r="G29" s="476"/>
      <c r="H29" s="476"/>
      <c r="I29" s="476"/>
      <c r="J29" s="476"/>
      <c r="K29" s="477"/>
      <c r="L29" s="497">
        <v>14</v>
      </c>
      <c r="M29" s="498"/>
      <c r="N29" s="498"/>
      <c r="O29" s="498"/>
      <c r="P29" s="537"/>
      <c r="Q29" s="497">
        <v>2040</v>
      </c>
      <c r="R29" s="498"/>
      <c r="S29" s="498"/>
      <c r="T29" s="498"/>
      <c r="U29" s="498"/>
      <c r="V29" s="537"/>
      <c r="W29" s="597"/>
      <c r="X29" s="598"/>
      <c r="Y29" s="599"/>
      <c r="Z29" s="496" t="s">
        <v>142</v>
      </c>
      <c r="AA29" s="476"/>
      <c r="AB29" s="476"/>
      <c r="AC29" s="476"/>
      <c r="AD29" s="476"/>
      <c r="AE29" s="476"/>
      <c r="AF29" s="476"/>
      <c r="AG29" s="477"/>
      <c r="AH29" s="497">
        <v>178</v>
      </c>
      <c r="AI29" s="498"/>
      <c r="AJ29" s="498"/>
      <c r="AK29" s="498"/>
      <c r="AL29" s="537"/>
      <c r="AM29" s="497">
        <v>523498</v>
      </c>
      <c r="AN29" s="498"/>
      <c r="AO29" s="498"/>
      <c r="AP29" s="498"/>
      <c r="AQ29" s="498"/>
      <c r="AR29" s="537"/>
      <c r="AS29" s="497">
        <v>2941</v>
      </c>
      <c r="AT29" s="498"/>
      <c r="AU29" s="498"/>
      <c r="AV29" s="498"/>
      <c r="AW29" s="498"/>
      <c r="AX29" s="499"/>
      <c r="AY29" s="625"/>
      <c r="AZ29" s="626"/>
      <c r="BA29" s="626"/>
      <c r="BB29" s="627"/>
      <c r="BC29" s="480" t="s">
        <v>143</v>
      </c>
      <c r="BD29" s="481"/>
      <c r="BE29" s="481"/>
      <c r="BF29" s="481"/>
      <c r="BG29" s="481"/>
      <c r="BH29" s="481"/>
      <c r="BI29" s="481"/>
      <c r="BJ29" s="481"/>
      <c r="BK29" s="481"/>
      <c r="BL29" s="481"/>
      <c r="BM29" s="482"/>
      <c r="BN29" s="446">
        <v>371147</v>
      </c>
      <c r="BO29" s="447"/>
      <c r="BP29" s="447"/>
      <c r="BQ29" s="447"/>
      <c r="BR29" s="447"/>
      <c r="BS29" s="447"/>
      <c r="BT29" s="447"/>
      <c r="BU29" s="448"/>
      <c r="BV29" s="446">
        <v>374084</v>
      </c>
      <c r="BW29" s="447"/>
      <c r="BX29" s="447"/>
      <c r="BY29" s="447"/>
      <c r="BZ29" s="447"/>
      <c r="CA29" s="447"/>
      <c r="CB29" s="447"/>
      <c r="CC29" s="448"/>
      <c r="CD29" s="350"/>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144</v>
      </c>
      <c r="X30" s="604"/>
      <c r="Y30" s="604"/>
      <c r="Z30" s="604"/>
      <c r="AA30" s="604"/>
      <c r="AB30" s="604"/>
      <c r="AC30" s="604"/>
      <c r="AD30" s="604"/>
      <c r="AE30" s="604"/>
      <c r="AF30" s="604"/>
      <c r="AG30" s="605"/>
      <c r="AH30" s="562">
        <v>98.4</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2160485</v>
      </c>
      <c r="BO30" s="620"/>
      <c r="BP30" s="620"/>
      <c r="BQ30" s="620"/>
      <c r="BR30" s="620"/>
      <c r="BS30" s="620"/>
      <c r="BT30" s="620"/>
      <c r="BU30" s="621"/>
      <c r="BV30" s="619">
        <v>2375903</v>
      </c>
      <c r="BW30" s="620"/>
      <c r="BX30" s="620"/>
      <c r="BY30" s="620"/>
      <c r="BZ30" s="620"/>
      <c r="CA30" s="620"/>
      <c r="CB30" s="620"/>
      <c r="CC30" s="621"/>
      <c r="CD30" s="349"/>
      <c r="CE30" s="178"/>
      <c r="CF30" s="178"/>
      <c r="CG30" s="178"/>
      <c r="CH30" s="178"/>
      <c r="CI30" s="178"/>
      <c r="CJ30" s="178"/>
      <c r="CK30" s="178"/>
      <c r="CL30" s="178"/>
      <c r="CM30" s="178"/>
      <c r="CN30" s="178"/>
      <c r="CO30" s="178"/>
      <c r="CP30" s="178"/>
      <c r="CQ30" s="178"/>
      <c r="CR30" s="178"/>
      <c r="CS30" s="179"/>
      <c r="CT30" s="180"/>
      <c r="CU30" s="181"/>
      <c r="CV30" s="181"/>
      <c r="CW30" s="181"/>
      <c r="CX30" s="181"/>
      <c r="CY30" s="181"/>
      <c r="CZ30" s="181"/>
      <c r="DA30" s="182"/>
      <c r="DB30" s="180"/>
      <c r="DC30" s="181"/>
      <c r="DD30" s="181"/>
      <c r="DE30" s="181"/>
      <c r="DF30" s="181"/>
      <c r="DG30" s="181"/>
      <c r="DH30" s="181"/>
      <c r="DI30" s="182"/>
      <c r="DJ30" s="165"/>
      <c r="DK30" s="165"/>
      <c r="DL30" s="165"/>
      <c r="DM30" s="165"/>
      <c r="DN30" s="165"/>
      <c r="DO30" s="165"/>
    </row>
    <row r="31" spans="1:119" ht="13.5" customHeight="1" x14ac:dyDescent="0.15">
      <c r="A31" s="166"/>
      <c r="B31" s="183"/>
      <c r="C31" s="184"/>
      <c r="D31" s="184"/>
      <c r="E31" s="184"/>
      <c r="F31" s="184"/>
      <c r="G31" s="184"/>
      <c r="H31" s="184"/>
      <c r="I31" s="184"/>
      <c r="J31" s="184"/>
      <c r="K31" s="184"/>
      <c r="L31" s="184"/>
      <c r="M31" s="184"/>
      <c r="N31" s="184"/>
      <c r="O31" s="184"/>
      <c r="P31" s="184"/>
      <c r="Q31" s="184"/>
      <c r="R31" s="184"/>
      <c r="S31" s="184"/>
      <c r="T31" s="184"/>
      <c r="U31" s="184"/>
      <c r="V31" s="184"/>
      <c r="W31" s="184"/>
      <c r="X31" s="184"/>
      <c r="Y31" s="184"/>
      <c r="Z31" s="184"/>
      <c r="AA31" s="184"/>
      <c r="AB31" s="184"/>
      <c r="AC31" s="184"/>
      <c r="AD31" s="184"/>
      <c r="AE31" s="184"/>
      <c r="AF31" s="184"/>
      <c r="AG31" s="184"/>
      <c r="AH31" s="184"/>
      <c r="AI31" s="184"/>
      <c r="AJ31" s="184"/>
      <c r="AK31" s="184"/>
      <c r="AL31" s="184"/>
      <c r="AM31" s="184"/>
      <c r="AN31" s="184"/>
      <c r="AO31" s="184"/>
      <c r="AP31" s="184"/>
      <c r="AQ31" s="184"/>
      <c r="AR31" s="184"/>
      <c r="AS31" s="184"/>
      <c r="AT31" s="184"/>
      <c r="AU31" s="184"/>
      <c r="AV31" s="184"/>
      <c r="AW31" s="184"/>
      <c r="AX31" s="184"/>
      <c r="AY31" s="184"/>
      <c r="AZ31" s="184"/>
      <c r="BA31" s="184"/>
      <c r="BB31" s="184"/>
      <c r="BC31" s="184"/>
      <c r="BD31" s="184"/>
      <c r="BE31" s="184"/>
      <c r="BF31" s="184"/>
      <c r="BG31" s="184"/>
      <c r="BH31" s="184"/>
      <c r="BI31" s="184"/>
      <c r="BJ31" s="184"/>
      <c r="BK31" s="184"/>
      <c r="BL31" s="184"/>
      <c r="BM31" s="184"/>
      <c r="BN31" s="184"/>
      <c r="BO31" s="184"/>
      <c r="BP31" s="184"/>
      <c r="BQ31" s="184"/>
      <c r="BR31" s="184"/>
      <c r="BS31" s="184"/>
      <c r="BT31" s="184"/>
      <c r="BU31" s="184"/>
      <c r="BV31" s="184"/>
      <c r="BW31" s="184"/>
      <c r="BX31" s="184"/>
      <c r="BY31" s="184"/>
      <c r="BZ31" s="184"/>
      <c r="CA31" s="184"/>
      <c r="CB31" s="184"/>
      <c r="CC31" s="184"/>
      <c r="CD31" s="184"/>
      <c r="CE31" s="184"/>
      <c r="CF31" s="184"/>
      <c r="CG31" s="184"/>
      <c r="CH31" s="184"/>
      <c r="CI31" s="184"/>
      <c r="CJ31" s="184"/>
      <c r="CK31" s="184"/>
      <c r="CL31" s="184"/>
      <c r="CM31" s="184"/>
      <c r="CN31" s="184"/>
      <c r="CO31" s="184"/>
      <c r="CP31" s="184"/>
      <c r="CQ31" s="184"/>
      <c r="CR31" s="184"/>
      <c r="CS31" s="184"/>
      <c r="CT31" s="184"/>
      <c r="CU31" s="184"/>
      <c r="CV31" s="184"/>
      <c r="CW31" s="184"/>
      <c r="CX31" s="184"/>
      <c r="CY31" s="184"/>
      <c r="CZ31" s="184"/>
      <c r="DA31" s="184"/>
      <c r="DB31" s="184"/>
      <c r="DC31" s="184"/>
      <c r="DD31" s="184"/>
      <c r="DE31" s="184"/>
      <c r="DF31" s="184"/>
      <c r="DG31" s="184"/>
      <c r="DH31" s="184"/>
      <c r="DI31" s="185"/>
      <c r="DJ31" s="165"/>
      <c r="DK31" s="165"/>
      <c r="DL31" s="165"/>
      <c r="DM31" s="165"/>
      <c r="DN31" s="165"/>
      <c r="DO31" s="165"/>
    </row>
    <row r="32" spans="1:119" ht="13.5" customHeight="1" x14ac:dyDescent="0.15">
      <c r="A32" s="166"/>
      <c r="B32" s="186"/>
      <c r="C32" s="187" t="s">
        <v>465</v>
      </c>
      <c r="D32" s="187"/>
      <c r="E32" s="187"/>
      <c r="F32" s="184"/>
      <c r="G32" s="184"/>
      <c r="H32" s="184"/>
      <c r="I32" s="184"/>
      <c r="J32" s="184"/>
      <c r="K32" s="184"/>
      <c r="L32" s="184"/>
      <c r="M32" s="184"/>
      <c r="N32" s="184"/>
      <c r="O32" s="184"/>
      <c r="P32" s="184"/>
      <c r="Q32" s="184"/>
      <c r="R32" s="184"/>
      <c r="S32" s="184"/>
      <c r="T32" s="184"/>
      <c r="U32" s="184" t="s">
        <v>145</v>
      </c>
      <c r="V32" s="184"/>
      <c r="W32" s="184"/>
      <c r="X32" s="184"/>
      <c r="Y32" s="184"/>
      <c r="Z32" s="184"/>
      <c r="AA32" s="184"/>
      <c r="AB32" s="184"/>
      <c r="AC32" s="184"/>
      <c r="AD32" s="184"/>
      <c r="AE32" s="184"/>
      <c r="AF32" s="184"/>
      <c r="AG32" s="184"/>
      <c r="AH32" s="184"/>
      <c r="AI32" s="184"/>
      <c r="AJ32" s="184"/>
      <c r="AK32" s="184"/>
      <c r="AL32" s="184"/>
      <c r="AM32" s="188" t="s">
        <v>146</v>
      </c>
      <c r="AN32" s="184"/>
      <c r="AO32" s="184"/>
      <c r="AP32" s="184"/>
      <c r="AQ32" s="184"/>
      <c r="AR32" s="184"/>
      <c r="AS32" s="188"/>
      <c r="AT32" s="188"/>
      <c r="AU32" s="188"/>
      <c r="AV32" s="188"/>
      <c r="AW32" s="188"/>
      <c r="AX32" s="188"/>
      <c r="AY32" s="188"/>
      <c r="AZ32" s="188"/>
      <c r="BA32" s="188"/>
      <c r="BB32" s="184"/>
      <c r="BC32" s="188"/>
      <c r="BD32" s="184"/>
      <c r="BE32" s="188" t="s">
        <v>147</v>
      </c>
      <c r="BF32" s="184"/>
      <c r="BG32" s="184"/>
      <c r="BH32" s="184"/>
      <c r="BI32" s="184"/>
      <c r="BJ32" s="188"/>
      <c r="BK32" s="188"/>
      <c r="BL32" s="188"/>
      <c r="BM32" s="188"/>
      <c r="BN32" s="188"/>
      <c r="BO32" s="188"/>
      <c r="BP32" s="188"/>
      <c r="BQ32" s="188"/>
      <c r="BR32" s="184"/>
      <c r="BS32" s="184"/>
      <c r="BT32" s="184"/>
      <c r="BU32" s="184"/>
      <c r="BV32" s="184"/>
      <c r="BW32" s="184" t="s">
        <v>148</v>
      </c>
      <c r="BX32" s="184"/>
      <c r="BY32" s="184"/>
      <c r="BZ32" s="184"/>
      <c r="CA32" s="184"/>
      <c r="CB32" s="188"/>
      <c r="CC32" s="188"/>
      <c r="CD32" s="188"/>
      <c r="CE32" s="188"/>
      <c r="CF32" s="188"/>
      <c r="CG32" s="188"/>
      <c r="CH32" s="188"/>
      <c r="CI32" s="188"/>
      <c r="CJ32" s="188"/>
      <c r="CK32" s="188"/>
      <c r="CL32" s="188"/>
      <c r="CM32" s="188"/>
      <c r="CN32" s="188"/>
      <c r="CO32" s="188" t="s">
        <v>149</v>
      </c>
      <c r="CP32" s="188"/>
      <c r="CQ32" s="188"/>
      <c r="CR32" s="188"/>
      <c r="CS32" s="188"/>
      <c r="CT32" s="188"/>
      <c r="CU32" s="188"/>
      <c r="CV32" s="188"/>
      <c r="CW32" s="188"/>
      <c r="CX32" s="188"/>
      <c r="CY32" s="188"/>
      <c r="CZ32" s="188"/>
      <c r="DA32" s="188"/>
      <c r="DB32" s="188"/>
      <c r="DC32" s="188"/>
      <c r="DD32" s="188"/>
      <c r="DE32" s="188"/>
      <c r="DF32" s="188"/>
      <c r="DG32" s="188"/>
      <c r="DH32" s="188"/>
      <c r="DI32" s="185"/>
      <c r="DJ32" s="165"/>
      <c r="DK32" s="165"/>
      <c r="DL32" s="165"/>
      <c r="DM32" s="165"/>
      <c r="DN32" s="165"/>
      <c r="DO32" s="165"/>
    </row>
    <row r="33" spans="1:119" ht="13.5" customHeight="1" x14ac:dyDescent="0.15">
      <c r="A33" s="166"/>
      <c r="B33" s="186"/>
      <c r="C33" s="470" t="s">
        <v>466</v>
      </c>
      <c r="D33" s="470"/>
      <c r="E33" s="435" t="s">
        <v>467</v>
      </c>
      <c r="F33" s="435"/>
      <c r="G33" s="435"/>
      <c r="H33" s="435"/>
      <c r="I33" s="435"/>
      <c r="J33" s="435"/>
      <c r="K33" s="435"/>
      <c r="L33" s="435"/>
      <c r="M33" s="435"/>
      <c r="N33" s="435"/>
      <c r="O33" s="435"/>
      <c r="P33" s="435"/>
      <c r="Q33" s="435"/>
      <c r="R33" s="435"/>
      <c r="S33" s="435"/>
      <c r="T33" s="346"/>
      <c r="U33" s="470" t="s">
        <v>468</v>
      </c>
      <c r="V33" s="470"/>
      <c r="W33" s="435" t="s">
        <v>467</v>
      </c>
      <c r="X33" s="435"/>
      <c r="Y33" s="435"/>
      <c r="Z33" s="435"/>
      <c r="AA33" s="435"/>
      <c r="AB33" s="435"/>
      <c r="AC33" s="435"/>
      <c r="AD33" s="435"/>
      <c r="AE33" s="435"/>
      <c r="AF33" s="435"/>
      <c r="AG33" s="435"/>
      <c r="AH33" s="435"/>
      <c r="AI33" s="435"/>
      <c r="AJ33" s="435"/>
      <c r="AK33" s="435"/>
      <c r="AL33" s="346"/>
      <c r="AM33" s="470" t="s">
        <v>468</v>
      </c>
      <c r="AN33" s="470"/>
      <c r="AO33" s="435" t="s">
        <v>467</v>
      </c>
      <c r="AP33" s="435"/>
      <c r="AQ33" s="435"/>
      <c r="AR33" s="435"/>
      <c r="AS33" s="435"/>
      <c r="AT33" s="435"/>
      <c r="AU33" s="435"/>
      <c r="AV33" s="435"/>
      <c r="AW33" s="435"/>
      <c r="AX33" s="435"/>
      <c r="AY33" s="435"/>
      <c r="AZ33" s="435"/>
      <c r="BA33" s="435"/>
      <c r="BB33" s="435"/>
      <c r="BC33" s="435"/>
      <c r="BD33" s="347"/>
      <c r="BE33" s="435" t="s">
        <v>150</v>
      </c>
      <c r="BF33" s="435"/>
      <c r="BG33" s="435" t="s">
        <v>151</v>
      </c>
      <c r="BH33" s="435"/>
      <c r="BI33" s="435"/>
      <c r="BJ33" s="435"/>
      <c r="BK33" s="435"/>
      <c r="BL33" s="435"/>
      <c r="BM33" s="435"/>
      <c r="BN33" s="435"/>
      <c r="BO33" s="435"/>
      <c r="BP33" s="435"/>
      <c r="BQ33" s="435"/>
      <c r="BR33" s="435"/>
      <c r="BS33" s="435"/>
      <c r="BT33" s="435"/>
      <c r="BU33" s="435"/>
      <c r="BV33" s="347"/>
      <c r="BW33" s="470" t="s">
        <v>150</v>
      </c>
      <c r="BX33" s="470"/>
      <c r="BY33" s="435" t="s">
        <v>469</v>
      </c>
      <c r="BZ33" s="435"/>
      <c r="CA33" s="435"/>
      <c r="CB33" s="435"/>
      <c r="CC33" s="435"/>
      <c r="CD33" s="435"/>
      <c r="CE33" s="435"/>
      <c r="CF33" s="435"/>
      <c r="CG33" s="435"/>
      <c r="CH33" s="435"/>
      <c r="CI33" s="435"/>
      <c r="CJ33" s="435"/>
      <c r="CK33" s="435"/>
      <c r="CL33" s="435"/>
      <c r="CM33" s="435"/>
      <c r="CN33" s="346"/>
      <c r="CO33" s="470" t="s">
        <v>468</v>
      </c>
      <c r="CP33" s="470"/>
      <c r="CQ33" s="435" t="s">
        <v>152</v>
      </c>
      <c r="CR33" s="435"/>
      <c r="CS33" s="435"/>
      <c r="CT33" s="435"/>
      <c r="CU33" s="435"/>
      <c r="CV33" s="435"/>
      <c r="CW33" s="435"/>
      <c r="CX33" s="435"/>
      <c r="CY33" s="435"/>
      <c r="CZ33" s="435"/>
      <c r="DA33" s="435"/>
      <c r="DB33" s="435"/>
      <c r="DC33" s="435"/>
      <c r="DD33" s="435"/>
      <c r="DE33" s="435"/>
      <c r="DF33" s="346"/>
      <c r="DG33" s="631" t="s">
        <v>470</v>
      </c>
      <c r="DH33" s="631"/>
      <c r="DI33" s="351"/>
      <c r="DJ33" s="165"/>
      <c r="DK33" s="165"/>
      <c r="DL33" s="165"/>
      <c r="DM33" s="165"/>
      <c r="DN33" s="165"/>
      <c r="DO33" s="165"/>
    </row>
    <row r="34" spans="1:119" ht="32.25" customHeight="1" x14ac:dyDescent="0.15">
      <c r="A34" s="166"/>
      <c r="B34" s="186"/>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87"/>
      <c r="U34" s="632">
        <f>IF(W34="","",MAX(C34:D43)+1)</f>
        <v>2</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87"/>
      <c r="AM34" s="632">
        <f>IF(AO34="","",MAX(C34:D43,U34:V43)+1)</f>
        <v>5</v>
      </c>
      <c r="AN34" s="632"/>
      <c r="AO34" s="633" t="str">
        <f>IF('各会計、関係団体の財政状況及び健全化判断比率'!B31="","",'各会計、関係団体の財政状況及び健全化判断比率'!B31)</f>
        <v>上水道事業会計</v>
      </c>
      <c r="AP34" s="633"/>
      <c r="AQ34" s="633"/>
      <c r="AR34" s="633"/>
      <c r="AS34" s="633"/>
      <c r="AT34" s="633"/>
      <c r="AU34" s="633"/>
      <c r="AV34" s="633"/>
      <c r="AW34" s="633"/>
      <c r="AX34" s="633"/>
      <c r="AY34" s="633"/>
      <c r="AZ34" s="633"/>
      <c r="BA34" s="633"/>
      <c r="BB34" s="633"/>
      <c r="BC34" s="633"/>
      <c r="BD34" s="187"/>
      <c r="BE34" s="632">
        <f>IF(BG34="","",MAX(C34:D43,U34:V43,AM34:AN43)+1)</f>
        <v>7</v>
      </c>
      <c r="BF34" s="632"/>
      <c r="BG34" s="633" t="str">
        <f>IF('各会計、関係団体の財政状況及び健全化判断比率'!B33="","",'各会計、関係団体の財政状況及び健全化判断比率'!B33)</f>
        <v>簡易水道特別会計</v>
      </c>
      <c r="BH34" s="633"/>
      <c r="BI34" s="633"/>
      <c r="BJ34" s="633"/>
      <c r="BK34" s="633"/>
      <c r="BL34" s="633"/>
      <c r="BM34" s="633"/>
      <c r="BN34" s="633"/>
      <c r="BO34" s="633"/>
      <c r="BP34" s="633"/>
      <c r="BQ34" s="633"/>
      <c r="BR34" s="633"/>
      <c r="BS34" s="633"/>
      <c r="BT34" s="633"/>
      <c r="BU34" s="633"/>
      <c r="BV34" s="187"/>
      <c r="BW34" s="632">
        <f>IF(BY34="","",MAX(C34:D43,U34:V43,AM34:AN43,BE34:BF43)+1)</f>
        <v>11</v>
      </c>
      <c r="BX34" s="632"/>
      <c r="BY34" s="633" t="str">
        <f>IF('各会計、関係団体の財政状況及び健全化判断比率'!B68="","",'各会計、関係団体の財政状況及び健全化判断比率'!B68)</f>
        <v>とかち広域消防事務組合</v>
      </c>
      <c r="BZ34" s="633"/>
      <c r="CA34" s="633"/>
      <c r="CB34" s="633"/>
      <c r="CC34" s="633"/>
      <c r="CD34" s="633"/>
      <c r="CE34" s="633"/>
      <c r="CF34" s="633"/>
      <c r="CG34" s="633"/>
      <c r="CH34" s="633"/>
      <c r="CI34" s="633"/>
      <c r="CJ34" s="633"/>
      <c r="CK34" s="633"/>
      <c r="CL34" s="633"/>
      <c r="CM34" s="633"/>
      <c r="CN34" s="187"/>
      <c r="CO34" s="632" t="str">
        <f>IF(CQ34="","",MAX(C34:D43,U34:V43,AM34:AN43,BE34:BF43,BW34:BX43)+1)</f>
        <v/>
      </c>
      <c r="CP34" s="632"/>
      <c r="CQ34" s="633" t="str">
        <f>IF('各会計、関係団体の財政状況及び健全化判断比率'!BS7="","",'各会計、関係団体の財政状況及び健全化判断比率'!BS7)</f>
        <v/>
      </c>
      <c r="CR34" s="633"/>
      <c r="CS34" s="633"/>
      <c r="CT34" s="633"/>
      <c r="CU34" s="633"/>
      <c r="CV34" s="633"/>
      <c r="CW34" s="633"/>
      <c r="CX34" s="633"/>
      <c r="CY34" s="633"/>
      <c r="CZ34" s="633"/>
      <c r="DA34" s="633"/>
      <c r="DB34" s="633"/>
      <c r="DC34" s="633"/>
      <c r="DD34" s="633"/>
      <c r="DE34" s="633"/>
      <c r="DF34" s="184"/>
      <c r="DG34" s="634" t="str">
        <f>IF('各会計、関係団体の財政状況及び健全化判断比率'!BR7="","",'各会計、関係団体の財政状況及び健全化判断比率'!BR7)</f>
        <v/>
      </c>
      <c r="DH34" s="634"/>
      <c r="DI34" s="351"/>
      <c r="DJ34" s="165"/>
      <c r="DK34" s="165"/>
      <c r="DL34" s="165"/>
      <c r="DM34" s="165"/>
      <c r="DN34" s="165"/>
      <c r="DO34" s="165"/>
    </row>
    <row r="35" spans="1:119" ht="32.25" customHeight="1" x14ac:dyDescent="0.15">
      <c r="A35" s="166"/>
      <c r="B35" s="186"/>
      <c r="C35" s="632" t="str">
        <f>IF(E35="","",C34+1)</f>
        <v/>
      </c>
      <c r="D35" s="632"/>
      <c r="E35" s="633" t="str">
        <f>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87"/>
      <c r="U35" s="632">
        <f>IF(W35="","",U34+1)</f>
        <v>3</v>
      </c>
      <c r="V35" s="632"/>
      <c r="W35" s="633" t="str">
        <f>IF('各会計、関係団体の財政状況及び健全化判断比率'!B29="","",'各会計、関係団体の財政状況及び健全化判断比率'!B29)</f>
        <v>後期高齢者医療特別会計</v>
      </c>
      <c r="X35" s="633"/>
      <c r="Y35" s="633"/>
      <c r="Z35" s="633"/>
      <c r="AA35" s="633"/>
      <c r="AB35" s="633"/>
      <c r="AC35" s="633"/>
      <c r="AD35" s="633"/>
      <c r="AE35" s="633"/>
      <c r="AF35" s="633"/>
      <c r="AG35" s="633"/>
      <c r="AH35" s="633"/>
      <c r="AI35" s="633"/>
      <c r="AJ35" s="633"/>
      <c r="AK35" s="633"/>
      <c r="AL35" s="187"/>
      <c r="AM35" s="632">
        <f t="shared" ref="AM35:AM43" si="0">IF(AO35="","",AM34+1)</f>
        <v>6</v>
      </c>
      <c r="AN35" s="632"/>
      <c r="AO35" s="633" t="str">
        <f>IF('各会計、関係団体の財政状況及び健全化判断比率'!B32="","",'各会計、関係団体の財政状況及び健全化判断比率'!B32)</f>
        <v>公立芽室病院事業会計</v>
      </c>
      <c r="AP35" s="633"/>
      <c r="AQ35" s="633"/>
      <c r="AR35" s="633"/>
      <c r="AS35" s="633"/>
      <c r="AT35" s="633"/>
      <c r="AU35" s="633"/>
      <c r="AV35" s="633"/>
      <c r="AW35" s="633"/>
      <c r="AX35" s="633"/>
      <c r="AY35" s="633"/>
      <c r="AZ35" s="633"/>
      <c r="BA35" s="633"/>
      <c r="BB35" s="633"/>
      <c r="BC35" s="633"/>
      <c r="BD35" s="187"/>
      <c r="BE35" s="632">
        <f t="shared" ref="BE35:BE43" si="1">IF(BG35="","",BE34+1)</f>
        <v>8</v>
      </c>
      <c r="BF35" s="632"/>
      <c r="BG35" s="633" t="str">
        <f>IF('各会計、関係団体の財政状況及び健全化判断比率'!B34="","",'各会計、関係団体の財政状況及び健全化判断比率'!B34)</f>
        <v>集落排水特別会計</v>
      </c>
      <c r="BH35" s="633"/>
      <c r="BI35" s="633"/>
      <c r="BJ35" s="633"/>
      <c r="BK35" s="633"/>
      <c r="BL35" s="633"/>
      <c r="BM35" s="633"/>
      <c r="BN35" s="633"/>
      <c r="BO35" s="633"/>
      <c r="BP35" s="633"/>
      <c r="BQ35" s="633"/>
      <c r="BR35" s="633"/>
      <c r="BS35" s="633"/>
      <c r="BT35" s="633"/>
      <c r="BU35" s="633"/>
      <c r="BV35" s="187"/>
      <c r="BW35" s="632">
        <f t="shared" ref="BW35:BW43" si="2">IF(BY35="","",BW34+1)</f>
        <v>12</v>
      </c>
      <c r="BX35" s="632"/>
      <c r="BY35" s="633" t="str">
        <f>IF('各会計、関係団体の財政状況及び健全化判断比率'!B69="","",'各会計、関係団体の財政状況及び健全化判断比率'!B69)</f>
        <v>十勝環境複合事務組合（一般会計）</v>
      </c>
      <c r="BZ35" s="633"/>
      <c r="CA35" s="633"/>
      <c r="CB35" s="633"/>
      <c r="CC35" s="633"/>
      <c r="CD35" s="633"/>
      <c r="CE35" s="633"/>
      <c r="CF35" s="633"/>
      <c r="CG35" s="633"/>
      <c r="CH35" s="633"/>
      <c r="CI35" s="633"/>
      <c r="CJ35" s="633"/>
      <c r="CK35" s="633"/>
      <c r="CL35" s="633"/>
      <c r="CM35" s="633"/>
      <c r="CN35" s="187"/>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84"/>
      <c r="DG35" s="634" t="str">
        <f>IF('各会計、関係団体の財政状況及び健全化判断比率'!BR8="","",'各会計、関係団体の財政状況及び健全化判断比率'!BR8)</f>
        <v/>
      </c>
      <c r="DH35" s="634"/>
      <c r="DI35" s="351"/>
      <c r="DJ35" s="165"/>
      <c r="DK35" s="165"/>
      <c r="DL35" s="165"/>
      <c r="DM35" s="165"/>
      <c r="DN35" s="165"/>
      <c r="DO35" s="165"/>
    </row>
    <row r="36" spans="1:119" ht="32.25" customHeight="1" x14ac:dyDescent="0.15">
      <c r="A36" s="166"/>
      <c r="B36" s="186"/>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87"/>
      <c r="U36" s="632">
        <f t="shared" ref="U36:U43" si="4">IF(W36="","",U35+1)</f>
        <v>4</v>
      </c>
      <c r="V36" s="632"/>
      <c r="W36" s="633" t="str">
        <f>IF('各会計、関係団体の財政状況及び健全化判断比率'!B30="","",'各会計、関係団体の財政状況及び健全化判断比率'!B30)</f>
        <v>介護保険特別会計</v>
      </c>
      <c r="X36" s="633"/>
      <c r="Y36" s="633"/>
      <c r="Z36" s="633"/>
      <c r="AA36" s="633"/>
      <c r="AB36" s="633"/>
      <c r="AC36" s="633"/>
      <c r="AD36" s="633"/>
      <c r="AE36" s="633"/>
      <c r="AF36" s="633"/>
      <c r="AG36" s="633"/>
      <c r="AH36" s="633"/>
      <c r="AI36" s="633"/>
      <c r="AJ36" s="633"/>
      <c r="AK36" s="633"/>
      <c r="AL36" s="187"/>
      <c r="AM36" s="632" t="str">
        <f t="shared" si="0"/>
        <v/>
      </c>
      <c r="AN36" s="632"/>
      <c r="AO36" s="633"/>
      <c r="AP36" s="633"/>
      <c r="AQ36" s="633"/>
      <c r="AR36" s="633"/>
      <c r="AS36" s="633"/>
      <c r="AT36" s="633"/>
      <c r="AU36" s="633"/>
      <c r="AV36" s="633"/>
      <c r="AW36" s="633"/>
      <c r="AX36" s="633"/>
      <c r="AY36" s="633"/>
      <c r="AZ36" s="633"/>
      <c r="BA36" s="633"/>
      <c r="BB36" s="633"/>
      <c r="BC36" s="633"/>
      <c r="BD36" s="187"/>
      <c r="BE36" s="632">
        <f t="shared" si="1"/>
        <v>9</v>
      </c>
      <c r="BF36" s="632"/>
      <c r="BG36" s="633" t="str">
        <f>IF('各会計、関係団体の財政状況及び健全化判断比率'!B35="","",'各会計、関係団体の財政状況及び健全化判断比率'!B35)</f>
        <v>公共下水道特別会計</v>
      </c>
      <c r="BH36" s="633"/>
      <c r="BI36" s="633"/>
      <c r="BJ36" s="633"/>
      <c r="BK36" s="633"/>
      <c r="BL36" s="633"/>
      <c r="BM36" s="633"/>
      <c r="BN36" s="633"/>
      <c r="BO36" s="633"/>
      <c r="BP36" s="633"/>
      <c r="BQ36" s="633"/>
      <c r="BR36" s="633"/>
      <c r="BS36" s="633"/>
      <c r="BT36" s="633"/>
      <c r="BU36" s="633"/>
      <c r="BV36" s="187"/>
      <c r="BW36" s="632">
        <f t="shared" si="2"/>
        <v>13</v>
      </c>
      <c r="BX36" s="632"/>
      <c r="BY36" s="633" t="str">
        <f>IF('各会計、関係団体の財政状況及び健全化判断比率'!B70="","",'各会計、関係団体の財政状況及び健全化判断比率'!B70)</f>
        <v>十勝環境複合事務組合（余熱利用事業会計）</v>
      </c>
      <c r="BZ36" s="633"/>
      <c r="CA36" s="633"/>
      <c r="CB36" s="633"/>
      <c r="CC36" s="633"/>
      <c r="CD36" s="633"/>
      <c r="CE36" s="633"/>
      <c r="CF36" s="633"/>
      <c r="CG36" s="633"/>
      <c r="CH36" s="633"/>
      <c r="CI36" s="633"/>
      <c r="CJ36" s="633"/>
      <c r="CK36" s="633"/>
      <c r="CL36" s="633"/>
      <c r="CM36" s="633"/>
      <c r="CN36" s="187"/>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84"/>
      <c r="DG36" s="634" t="str">
        <f>IF('各会計、関係団体の財政状況及び健全化判断比率'!BR9="","",'各会計、関係団体の財政状況及び健全化判断比率'!BR9)</f>
        <v/>
      </c>
      <c r="DH36" s="634"/>
      <c r="DI36" s="351"/>
      <c r="DJ36" s="165"/>
      <c r="DK36" s="165"/>
      <c r="DL36" s="165"/>
      <c r="DM36" s="165"/>
      <c r="DN36" s="165"/>
      <c r="DO36" s="165"/>
    </row>
    <row r="37" spans="1:119" ht="32.25" customHeight="1" x14ac:dyDescent="0.15">
      <c r="A37" s="166"/>
      <c r="B37" s="186"/>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87"/>
      <c r="U37" s="632" t="str">
        <f t="shared" si="4"/>
        <v/>
      </c>
      <c r="V37" s="632"/>
      <c r="W37" s="633"/>
      <c r="X37" s="633"/>
      <c r="Y37" s="633"/>
      <c r="Z37" s="633"/>
      <c r="AA37" s="633"/>
      <c r="AB37" s="633"/>
      <c r="AC37" s="633"/>
      <c r="AD37" s="633"/>
      <c r="AE37" s="633"/>
      <c r="AF37" s="633"/>
      <c r="AG37" s="633"/>
      <c r="AH37" s="633"/>
      <c r="AI37" s="633"/>
      <c r="AJ37" s="633"/>
      <c r="AK37" s="633"/>
      <c r="AL37" s="187"/>
      <c r="AM37" s="632" t="str">
        <f t="shared" si="0"/>
        <v/>
      </c>
      <c r="AN37" s="632"/>
      <c r="AO37" s="633"/>
      <c r="AP37" s="633"/>
      <c r="AQ37" s="633"/>
      <c r="AR37" s="633"/>
      <c r="AS37" s="633"/>
      <c r="AT37" s="633"/>
      <c r="AU37" s="633"/>
      <c r="AV37" s="633"/>
      <c r="AW37" s="633"/>
      <c r="AX37" s="633"/>
      <c r="AY37" s="633"/>
      <c r="AZ37" s="633"/>
      <c r="BA37" s="633"/>
      <c r="BB37" s="633"/>
      <c r="BC37" s="633"/>
      <c r="BD37" s="187"/>
      <c r="BE37" s="632">
        <f t="shared" si="1"/>
        <v>10</v>
      </c>
      <c r="BF37" s="632"/>
      <c r="BG37" s="633" t="str">
        <f>IF('各会計、関係団体の財政状況及び健全化判断比率'!B36="","",'各会計、関係団体の財政状況及び健全化判断比率'!B36)</f>
        <v>地域開発事業特別会計</v>
      </c>
      <c r="BH37" s="633"/>
      <c r="BI37" s="633"/>
      <c r="BJ37" s="633"/>
      <c r="BK37" s="633"/>
      <c r="BL37" s="633"/>
      <c r="BM37" s="633"/>
      <c r="BN37" s="633"/>
      <c r="BO37" s="633"/>
      <c r="BP37" s="633"/>
      <c r="BQ37" s="633"/>
      <c r="BR37" s="633"/>
      <c r="BS37" s="633"/>
      <c r="BT37" s="633"/>
      <c r="BU37" s="633"/>
      <c r="BV37" s="187"/>
      <c r="BW37" s="632">
        <f t="shared" si="2"/>
        <v>14</v>
      </c>
      <c r="BX37" s="632"/>
      <c r="BY37" s="633" t="str">
        <f>IF('各会計、関係団体の財政状況及び健全化判断比率'!B71="","",'各会計、関係団体の財政状況及び健全化判断比率'!B71)</f>
        <v>十勝圏複合事務組合</v>
      </c>
      <c r="BZ37" s="633"/>
      <c r="CA37" s="633"/>
      <c r="CB37" s="633"/>
      <c r="CC37" s="633"/>
      <c r="CD37" s="633"/>
      <c r="CE37" s="633"/>
      <c r="CF37" s="633"/>
      <c r="CG37" s="633"/>
      <c r="CH37" s="633"/>
      <c r="CI37" s="633"/>
      <c r="CJ37" s="633"/>
      <c r="CK37" s="633"/>
      <c r="CL37" s="633"/>
      <c r="CM37" s="633"/>
      <c r="CN37" s="187"/>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84"/>
      <c r="DG37" s="634" t="str">
        <f>IF('各会計、関係団体の財政状況及び健全化判断比率'!BR10="","",'各会計、関係団体の財政状況及び健全化判断比率'!BR10)</f>
        <v/>
      </c>
      <c r="DH37" s="634"/>
      <c r="DI37" s="351"/>
      <c r="DJ37" s="165"/>
      <c r="DK37" s="165"/>
      <c r="DL37" s="165"/>
      <c r="DM37" s="165"/>
      <c r="DN37" s="165"/>
      <c r="DO37" s="165"/>
    </row>
    <row r="38" spans="1:119" ht="32.25" customHeight="1" x14ac:dyDescent="0.15">
      <c r="A38" s="166"/>
      <c r="B38" s="186"/>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87"/>
      <c r="U38" s="632" t="str">
        <f t="shared" si="4"/>
        <v/>
      </c>
      <c r="V38" s="632"/>
      <c r="W38" s="633"/>
      <c r="X38" s="633"/>
      <c r="Y38" s="633"/>
      <c r="Z38" s="633"/>
      <c r="AA38" s="633"/>
      <c r="AB38" s="633"/>
      <c r="AC38" s="633"/>
      <c r="AD38" s="633"/>
      <c r="AE38" s="633"/>
      <c r="AF38" s="633"/>
      <c r="AG38" s="633"/>
      <c r="AH38" s="633"/>
      <c r="AI38" s="633"/>
      <c r="AJ38" s="633"/>
      <c r="AK38" s="633"/>
      <c r="AL38" s="187"/>
      <c r="AM38" s="632" t="str">
        <f t="shared" si="0"/>
        <v/>
      </c>
      <c r="AN38" s="632"/>
      <c r="AO38" s="633"/>
      <c r="AP38" s="633"/>
      <c r="AQ38" s="633"/>
      <c r="AR38" s="633"/>
      <c r="AS38" s="633"/>
      <c r="AT38" s="633"/>
      <c r="AU38" s="633"/>
      <c r="AV38" s="633"/>
      <c r="AW38" s="633"/>
      <c r="AX38" s="633"/>
      <c r="AY38" s="633"/>
      <c r="AZ38" s="633"/>
      <c r="BA38" s="633"/>
      <c r="BB38" s="633"/>
      <c r="BC38" s="633"/>
      <c r="BD38" s="187"/>
      <c r="BE38" s="632" t="str">
        <f t="shared" si="1"/>
        <v/>
      </c>
      <c r="BF38" s="632"/>
      <c r="BG38" s="633"/>
      <c r="BH38" s="633"/>
      <c r="BI38" s="633"/>
      <c r="BJ38" s="633"/>
      <c r="BK38" s="633"/>
      <c r="BL38" s="633"/>
      <c r="BM38" s="633"/>
      <c r="BN38" s="633"/>
      <c r="BO38" s="633"/>
      <c r="BP38" s="633"/>
      <c r="BQ38" s="633"/>
      <c r="BR38" s="633"/>
      <c r="BS38" s="633"/>
      <c r="BT38" s="633"/>
      <c r="BU38" s="633"/>
      <c r="BV38" s="187"/>
      <c r="BW38" s="632">
        <f t="shared" si="2"/>
        <v>15</v>
      </c>
      <c r="BX38" s="632"/>
      <c r="BY38" s="633" t="str">
        <f>IF('各会計、関係団体の財政状況及び健全化判断比率'!B72="","",'各会計、関係団体の財政状況及び健全化判断比率'!B72)</f>
        <v>十勝中部広域水道企業団</v>
      </c>
      <c r="BZ38" s="633"/>
      <c r="CA38" s="633"/>
      <c r="CB38" s="633"/>
      <c r="CC38" s="633"/>
      <c r="CD38" s="633"/>
      <c r="CE38" s="633"/>
      <c r="CF38" s="633"/>
      <c r="CG38" s="633"/>
      <c r="CH38" s="633"/>
      <c r="CI38" s="633"/>
      <c r="CJ38" s="633"/>
      <c r="CK38" s="633"/>
      <c r="CL38" s="633"/>
      <c r="CM38" s="633"/>
      <c r="CN38" s="187"/>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84"/>
      <c r="DG38" s="634" t="str">
        <f>IF('各会計、関係団体の財政状況及び健全化判断比率'!BR11="","",'各会計、関係団体の財政状況及び健全化判断比率'!BR11)</f>
        <v/>
      </c>
      <c r="DH38" s="634"/>
      <c r="DI38" s="351"/>
      <c r="DJ38" s="165"/>
      <c r="DK38" s="165"/>
      <c r="DL38" s="165"/>
      <c r="DM38" s="165"/>
      <c r="DN38" s="165"/>
      <c r="DO38" s="165"/>
    </row>
    <row r="39" spans="1:119" ht="32.25" customHeight="1" x14ac:dyDescent="0.15">
      <c r="A39" s="166"/>
      <c r="B39" s="186"/>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87"/>
      <c r="U39" s="632" t="str">
        <f t="shared" si="4"/>
        <v/>
      </c>
      <c r="V39" s="632"/>
      <c r="W39" s="633"/>
      <c r="X39" s="633"/>
      <c r="Y39" s="633"/>
      <c r="Z39" s="633"/>
      <c r="AA39" s="633"/>
      <c r="AB39" s="633"/>
      <c r="AC39" s="633"/>
      <c r="AD39" s="633"/>
      <c r="AE39" s="633"/>
      <c r="AF39" s="633"/>
      <c r="AG39" s="633"/>
      <c r="AH39" s="633"/>
      <c r="AI39" s="633"/>
      <c r="AJ39" s="633"/>
      <c r="AK39" s="633"/>
      <c r="AL39" s="187"/>
      <c r="AM39" s="632" t="str">
        <f t="shared" si="0"/>
        <v/>
      </c>
      <c r="AN39" s="632"/>
      <c r="AO39" s="633"/>
      <c r="AP39" s="633"/>
      <c r="AQ39" s="633"/>
      <c r="AR39" s="633"/>
      <c r="AS39" s="633"/>
      <c r="AT39" s="633"/>
      <c r="AU39" s="633"/>
      <c r="AV39" s="633"/>
      <c r="AW39" s="633"/>
      <c r="AX39" s="633"/>
      <c r="AY39" s="633"/>
      <c r="AZ39" s="633"/>
      <c r="BA39" s="633"/>
      <c r="BB39" s="633"/>
      <c r="BC39" s="633"/>
      <c r="BD39" s="187"/>
      <c r="BE39" s="632" t="str">
        <f t="shared" si="1"/>
        <v/>
      </c>
      <c r="BF39" s="632"/>
      <c r="BG39" s="633"/>
      <c r="BH39" s="633"/>
      <c r="BI39" s="633"/>
      <c r="BJ39" s="633"/>
      <c r="BK39" s="633"/>
      <c r="BL39" s="633"/>
      <c r="BM39" s="633"/>
      <c r="BN39" s="633"/>
      <c r="BO39" s="633"/>
      <c r="BP39" s="633"/>
      <c r="BQ39" s="633"/>
      <c r="BR39" s="633"/>
      <c r="BS39" s="633"/>
      <c r="BT39" s="633"/>
      <c r="BU39" s="633"/>
      <c r="BV39" s="187"/>
      <c r="BW39" s="632" t="str">
        <f t="shared" si="2"/>
        <v/>
      </c>
      <c r="BX39" s="632"/>
      <c r="BY39" s="633" t="str">
        <f>IF('各会計、関係団体の財政状況及び健全化判断比率'!B73="","",'各会計、関係団体の財政状況及び健全化判断比率'!B73)</f>
        <v/>
      </c>
      <c r="BZ39" s="633"/>
      <c r="CA39" s="633"/>
      <c r="CB39" s="633"/>
      <c r="CC39" s="633"/>
      <c r="CD39" s="633"/>
      <c r="CE39" s="633"/>
      <c r="CF39" s="633"/>
      <c r="CG39" s="633"/>
      <c r="CH39" s="633"/>
      <c r="CI39" s="633"/>
      <c r="CJ39" s="633"/>
      <c r="CK39" s="633"/>
      <c r="CL39" s="633"/>
      <c r="CM39" s="633"/>
      <c r="CN39" s="187"/>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84"/>
      <c r="DG39" s="634" t="str">
        <f>IF('各会計、関係団体の財政状況及び健全化判断比率'!BR12="","",'各会計、関係団体の財政状況及び健全化判断比率'!BR12)</f>
        <v/>
      </c>
      <c r="DH39" s="634"/>
      <c r="DI39" s="351"/>
      <c r="DJ39" s="165"/>
      <c r="DK39" s="165"/>
      <c r="DL39" s="165"/>
      <c r="DM39" s="165"/>
      <c r="DN39" s="165"/>
      <c r="DO39" s="165"/>
    </row>
    <row r="40" spans="1:119" ht="32.25" customHeight="1" x14ac:dyDescent="0.15">
      <c r="A40" s="166"/>
      <c r="B40" s="186"/>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87"/>
      <c r="U40" s="632" t="str">
        <f t="shared" si="4"/>
        <v/>
      </c>
      <c r="V40" s="632"/>
      <c r="W40" s="633"/>
      <c r="X40" s="633"/>
      <c r="Y40" s="633"/>
      <c r="Z40" s="633"/>
      <c r="AA40" s="633"/>
      <c r="AB40" s="633"/>
      <c r="AC40" s="633"/>
      <c r="AD40" s="633"/>
      <c r="AE40" s="633"/>
      <c r="AF40" s="633"/>
      <c r="AG40" s="633"/>
      <c r="AH40" s="633"/>
      <c r="AI40" s="633"/>
      <c r="AJ40" s="633"/>
      <c r="AK40" s="633"/>
      <c r="AL40" s="187"/>
      <c r="AM40" s="632" t="str">
        <f t="shared" si="0"/>
        <v/>
      </c>
      <c r="AN40" s="632"/>
      <c r="AO40" s="633"/>
      <c r="AP40" s="633"/>
      <c r="AQ40" s="633"/>
      <c r="AR40" s="633"/>
      <c r="AS40" s="633"/>
      <c r="AT40" s="633"/>
      <c r="AU40" s="633"/>
      <c r="AV40" s="633"/>
      <c r="AW40" s="633"/>
      <c r="AX40" s="633"/>
      <c r="AY40" s="633"/>
      <c r="AZ40" s="633"/>
      <c r="BA40" s="633"/>
      <c r="BB40" s="633"/>
      <c r="BC40" s="633"/>
      <c r="BD40" s="187"/>
      <c r="BE40" s="632" t="str">
        <f t="shared" si="1"/>
        <v/>
      </c>
      <c r="BF40" s="632"/>
      <c r="BG40" s="633"/>
      <c r="BH40" s="633"/>
      <c r="BI40" s="633"/>
      <c r="BJ40" s="633"/>
      <c r="BK40" s="633"/>
      <c r="BL40" s="633"/>
      <c r="BM40" s="633"/>
      <c r="BN40" s="633"/>
      <c r="BO40" s="633"/>
      <c r="BP40" s="633"/>
      <c r="BQ40" s="633"/>
      <c r="BR40" s="633"/>
      <c r="BS40" s="633"/>
      <c r="BT40" s="633"/>
      <c r="BU40" s="633"/>
      <c r="BV40" s="187"/>
      <c r="BW40" s="632" t="str">
        <f t="shared" si="2"/>
        <v/>
      </c>
      <c r="BX40" s="632"/>
      <c r="BY40" s="633" t="str">
        <f>IF('各会計、関係団体の財政状況及び健全化判断比率'!B74="","",'各会計、関係団体の財政状況及び健全化判断比率'!B74)</f>
        <v/>
      </c>
      <c r="BZ40" s="633"/>
      <c r="CA40" s="633"/>
      <c r="CB40" s="633"/>
      <c r="CC40" s="633"/>
      <c r="CD40" s="633"/>
      <c r="CE40" s="633"/>
      <c r="CF40" s="633"/>
      <c r="CG40" s="633"/>
      <c r="CH40" s="633"/>
      <c r="CI40" s="633"/>
      <c r="CJ40" s="633"/>
      <c r="CK40" s="633"/>
      <c r="CL40" s="633"/>
      <c r="CM40" s="633"/>
      <c r="CN40" s="187"/>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84"/>
      <c r="DG40" s="634" t="str">
        <f>IF('各会計、関係団体の財政状況及び健全化判断比率'!BR13="","",'各会計、関係団体の財政状況及び健全化判断比率'!BR13)</f>
        <v/>
      </c>
      <c r="DH40" s="634"/>
      <c r="DI40" s="351"/>
      <c r="DJ40" s="165"/>
      <c r="DK40" s="165"/>
      <c r="DL40" s="165"/>
      <c r="DM40" s="165"/>
      <c r="DN40" s="165"/>
      <c r="DO40" s="165"/>
    </row>
    <row r="41" spans="1:119" ht="32.25" customHeight="1" x14ac:dyDescent="0.15">
      <c r="A41" s="166"/>
      <c r="B41" s="186"/>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87"/>
      <c r="U41" s="632" t="str">
        <f t="shared" si="4"/>
        <v/>
      </c>
      <c r="V41" s="632"/>
      <c r="W41" s="633"/>
      <c r="X41" s="633"/>
      <c r="Y41" s="633"/>
      <c r="Z41" s="633"/>
      <c r="AA41" s="633"/>
      <c r="AB41" s="633"/>
      <c r="AC41" s="633"/>
      <c r="AD41" s="633"/>
      <c r="AE41" s="633"/>
      <c r="AF41" s="633"/>
      <c r="AG41" s="633"/>
      <c r="AH41" s="633"/>
      <c r="AI41" s="633"/>
      <c r="AJ41" s="633"/>
      <c r="AK41" s="633"/>
      <c r="AL41" s="187"/>
      <c r="AM41" s="632" t="str">
        <f t="shared" si="0"/>
        <v/>
      </c>
      <c r="AN41" s="632"/>
      <c r="AO41" s="633"/>
      <c r="AP41" s="633"/>
      <c r="AQ41" s="633"/>
      <c r="AR41" s="633"/>
      <c r="AS41" s="633"/>
      <c r="AT41" s="633"/>
      <c r="AU41" s="633"/>
      <c r="AV41" s="633"/>
      <c r="AW41" s="633"/>
      <c r="AX41" s="633"/>
      <c r="AY41" s="633"/>
      <c r="AZ41" s="633"/>
      <c r="BA41" s="633"/>
      <c r="BB41" s="633"/>
      <c r="BC41" s="633"/>
      <c r="BD41" s="187"/>
      <c r="BE41" s="632" t="str">
        <f t="shared" si="1"/>
        <v/>
      </c>
      <c r="BF41" s="632"/>
      <c r="BG41" s="633"/>
      <c r="BH41" s="633"/>
      <c r="BI41" s="633"/>
      <c r="BJ41" s="633"/>
      <c r="BK41" s="633"/>
      <c r="BL41" s="633"/>
      <c r="BM41" s="633"/>
      <c r="BN41" s="633"/>
      <c r="BO41" s="633"/>
      <c r="BP41" s="633"/>
      <c r="BQ41" s="633"/>
      <c r="BR41" s="633"/>
      <c r="BS41" s="633"/>
      <c r="BT41" s="633"/>
      <c r="BU41" s="633"/>
      <c r="BV41" s="187"/>
      <c r="BW41" s="632" t="str">
        <f t="shared" si="2"/>
        <v/>
      </c>
      <c r="BX41" s="632"/>
      <c r="BY41" s="633" t="str">
        <f>IF('各会計、関係団体の財政状況及び健全化判断比率'!B75="","",'各会計、関係団体の財政状況及び健全化判断比率'!B75)</f>
        <v/>
      </c>
      <c r="BZ41" s="633"/>
      <c r="CA41" s="633"/>
      <c r="CB41" s="633"/>
      <c r="CC41" s="633"/>
      <c r="CD41" s="633"/>
      <c r="CE41" s="633"/>
      <c r="CF41" s="633"/>
      <c r="CG41" s="633"/>
      <c r="CH41" s="633"/>
      <c r="CI41" s="633"/>
      <c r="CJ41" s="633"/>
      <c r="CK41" s="633"/>
      <c r="CL41" s="633"/>
      <c r="CM41" s="633"/>
      <c r="CN41" s="187"/>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84"/>
      <c r="DG41" s="634" t="str">
        <f>IF('各会計、関係団体の財政状況及び健全化判断比率'!BR14="","",'各会計、関係団体の財政状況及び健全化判断比率'!BR14)</f>
        <v/>
      </c>
      <c r="DH41" s="634"/>
      <c r="DI41" s="351"/>
      <c r="DJ41" s="165"/>
      <c r="DK41" s="165"/>
      <c r="DL41" s="165"/>
      <c r="DM41" s="165"/>
      <c r="DN41" s="165"/>
      <c r="DO41" s="165"/>
    </row>
    <row r="42" spans="1:119" ht="32.25" customHeight="1" x14ac:dyDescent="0.15">
      <c r="A42" s="165"/>
      <c r="B42" s="186"/>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87"/>
      <c r="U42" s="632" t="str">
        <f t="shared" si="4"/>
        <v/>
      </c>
      <c r="V42" s="632"/>
      <c r="W42" s="633"/>
      <c r="X42" s="633"/>
      <c r="Y42" s="633"/>
      <c r="Z42" s="633"/>
      <c r="AA42" s="633"/>
      <c r="AB42" s="633"/>
      <c r="AC42" s="633"/>
      <c r="AD42" s="633"/>
      <c r="AE42" s="633"/>
      <c r="AF42" s="633"/>
      <c r="AG42" s="633"/>
      <c r="AH42" s="633"/>
      <c r="AI42" s="633"/>
      <c r="AJ42" s="633"/>
      <c r="AK42" s="633"/>
      <c r="AL42" s="187"/>
      <c r="AM42" s="632" t="str">
        <f t="shared" si="0"/>
        <v/>
      </c>
      <c r="AN42" s="632"/>
      <c r="AO42" s="633"/>
      <c r="AP42" s="633"/>
      <c r="AQ42" s="633"/>
      <c r="AR42" s="633"/>
      <c r="AS42" s="633"/>
      <c r="AT42" s="633"/>
      <c r="AU42" s="633"/>
      <c r="AV42" s="633"/>
      <c r="AW42" s="633"/>
      <c r="AX42" s="633"/>
      <c r="AY42" s="633"/>
      <c r="AZ42" s="633"/>
      <c r="BA42" s="633"/>
      <c r="BB42" s="633"/>
      <c r="BC42" s="633"/>
      <c r="BD42" s="187"/>
      <c r="BE42" s="632" t="str">
        <f t="shared" si="1"/>
        <v/>
      </c>
      <c r="BF42" s="632"/>
      <c r="BG42" s="633"/>
      <c r="BH42" s="633"/>
      <c r="BI42" s="633"/>
      <c r="BJ42" s="633"/>
      <c r="BK42" s="633"/>
      <c r="BL42" s="633"/>
      <c r="BM42" s="633"/>
      <c r="BN42" s="633"/>
      <c r="BO42" s="633"/>
      <c r="BP42" s="633"/>
      <c r="BQ42" s="633"/>
      <c r="BR42" s="633"/>
      <c r="BS42" s="633"/>
      <c r="BT42" s="633"/>
      <c r="BU42" s="633"/>
      <c r="BV42" s="187"/>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87"/>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84"/>
      <c r="DG42" s="634" t="str">
        <f>IF('各会計、関係団体の財政状況及び健全化判断比率'!BR15="","",'各会計、関係団体の財政状況及び健全化判断比率'!BR15)</f>
        <v/>
      </c>
      <c r="DH42" s="634"/>
      <c r="DI42" s="351"/>
      <c r="DJ42" s="165"/>
      <c r="DK42" s="165"/>
      <c r="DL42" s="165"/>
      <c r="DM42" s="165"/>
      <c r="DN42" s="165"/>
      <c r="DO42" s="165"/>
    </row>
    <row r="43" spans="1:119" ht="32.25" customHeight="1" x14ac:dyDescent="0.15">
      <c r="A43" s="165"/>
      <c r="B43" s="186"/>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87"/>
      <c r="U43" s="632" t="str">
        <f t="shared" si="4"/>
        <v/>
      </c>
      <c r="V43" s="632"/>
      <c r="W43" s="633"/>
      <c r="X43" s="633"/>
      <c r="Y43" s="633"/>
      <c r="Z43" s="633"/>
      <c r="AA43" s="633"/>
      <c r="AB43" s="633"/>
      <c r="AC43" s="633"/>
      <c r="AD43" s="633"/>
      <c r="AE43" s="633"/>
      <c r="AF43" s="633"/>
      <c r="AG43" s="633"/>
      <c r="AH43" s="633"/>
      <c r="AI43" s="633"/>
      <c r="AJ43" s="633"/>
      <c r="AK43" s="633"/>
      <c r="AL43" s="187"/>
      <c r="AM43" s="632" t="str">
        <f t="shared" si="0"/>
        <v/>
      </c>
      <c r="AN43" s="632"/>
      <c r="AO43" s="633"/>
      <c r="AP43" s="633"/>
      <c r="AQ43" s="633"/>
      <c r="AR43" s="633"/>
      <c r="AS43" s="633"/>
      <c r="AT43" s="633"/>
      <c r="AU43" s="633"/>
      <c r="AV43" s="633"/>
      <c r="AW43" s="633"/>
      <c r="AX43" s="633"/>
      <c r="AY43" s="633"/>
      <c r="AZ43" s="633"/>
      <c r="BA43" s="633"/>
      <c r="BB43" s="633"/>
      <c r="BC43" s="633"/>
      <c r="BD43" s="187"/>
      <c r="BE43" s="632" t="str">
        <f t="shared" si="1"/>
        <v/>
      </c>
      <c r="BF43" s="632"/>
      <c r="BG43" s="633"/>
      <c r="BH43" s="633"/>
      <c r="BI43" s="633"/>
      <c r="BJ43" s="633"/>
      <c r="BK43" s="633"/>
      <c r="BL43" s="633"/>
      <c r="BM43" s="633"/>
      <c r="BN43" s="633"/>
      <c r="BO43" s="633"/>
      <c r="BP43" s="633"/>
      <c r="BQ43" s="633"/>
      <c r="BR43" s="633"/>
      <c r="BS43" s="633"/>
      <c r="BT43" s="633"/>
      <c r="BU43" s="633"/>
      <c r="BV43" s="187"/>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87"/>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84"/>
      <c r="DG43" s="634" t="str">
        <f>IF('各会計、関係団体の財政状況及び健全化判断比率'!BR16="","",'各会計、関係団体の財政状況及び健全化判断比率'!BR16)</f>
        <v/>
      </c>
      <c r="DH43" s="634"/>
      <c r="DI43" s="351"/>
      <c r="DJ43" s="165"/>
      <c r="DK43" s="165"/>
      <c r="DL43" s="165"/>
      <c r="DM43" s="165"/>
      <c r="DN43" s="165"/>
      <c r="DO43" s="165"/>
    </row>
    <row r="44" spans="1:119" ht="13.5" customHeight="1" thickBot="1" x14ac:dyDescent="0.2">
      <c r="A44" s="165"/>
      <c r="B44" s="189"/>
      <c r="C44" s="190"/>
      <c r="D44" s="190"/>
      <c r="E44" s="190"/>
      <c r="F44" s="190"/>
      <c r="G44" s="190"/>
      <c r="H44" s="190"/>
      <c r="I44" s="190"/>
      <c r="J44" s="190"/>
      <c r="K44" s="190"/>
      <c r="L44" s="190"/>
      <c r="M44" s="190"/>
      <c r="N44" s="190"/>
      <c r="O44" s="190"/>
      <c r="P44" s="190"/>
      <c r="Q44" s="190"/>
      <c r="R44" s="190"/>
      <c r="S44" s="190"/>
      <c r="T44" s="190"/>
      <c r="U44" s="190"/>
      <c r="V44" s="190"/>
      <c r="W44" s="190"/>
      <c r="X44" s="190"/>
      <c r="Y44" s="190"/>
      <c r="Z44" s="190"/>
      <c r="AA44" s="190"/>
      <c r="AB44" s="190"/>
      <c r="AC44" s="190"/>
      <c r="AD44" s="190"/>
      <c r="AE44" s="190"/>
      <c r="AF44" s="190"/>
      <c r="AG44" s="190"/>
      <c r="AH44" s="190"/>
      <c r="AI44" s="190"/>
      <c r="AJ44" s="190"/>
      <c r="AK44" s="190"/>
      <c r="AL44" s="190"/>
      <c r="AM44" s="190"/>
      <c r="AN44" s="190"/>
      <c r="AO44" s="190"/>
      <c r="AP44" s="190"/>
      <c r="AQ44" s="190"/>
      <c r="AR44" s="190"/>
      <c r="AS44" s="190"/>
      <c r="AT44" s="190"/>
      <c r="AU44" s="190"/>
      <c r="AV44" s="190"/>
      <c r="AW44" s="190"/>
      <c r="AX44" s="190"/>
      <c r="AY44" s="190"/>
      <c r="AZ44" s="190"/>
      <c r="BA44" s="190"/>
      <c r="BB44" s="190"/>
      <c r="BC44" s="190"/>
      <c r="BD44" s="190"/>
      <c r="BE44" s="190"/>
      <c r="BF44" s="190"/>
      <c r="BG44" s="190"/>
      <c r="BH44" s="190"/>
      <c r="BI44" s="190"/>
      <c r="BJ44" s="190"/>
      <c r="BK44" s="190"/>
      <c r="BL44" s="190"/>
      <c r="BM44" s="190"/>
      <c r="BN44" s="190"/>
      <c r="BO44" s="190"/>
      <c r="BP44" s="190"/>
      <c r="BQ44" s="190"/>
      <c r="BR44" s="190"/>
      <c r="BS44" s="190"/>
      <c r="BT44" s="190"/>
      <c r="BU44" s="190"/>
      <c r="BV44" s="190"/>
      <c r="BW44" s="190"/>
      <c r="BX44" s="190"/>
      <c r="BY44" s="190"/>
      <c r="BZ44" s="190"/>
      <c r="CA44" s="190"/>
      <c r="CB44" s="190"/>
      <c r="CC44" s="190"/>
      <c r="CD44" s="190"/>
      <c r="CE44" s="190"/>
      <c r="CF44" s="190"/>
      <c r="CG44" s="190"/>
      <c r="CH44" s="190"/>
      <c r="CI44" s="190"/>
      <c r="CJ44" s="190"/>
      <c r="CK44" s="190"/>
      <c r="CL44" s="190"/>
      <c r="CM44" s="190"/>
      <c r="CN44" s="190"/>
      <c r="CO44" s="190"/>
      <c r="CP44" s="190"/>
      <c r="CQ44" s="190"/>
      <c r="CR44" s="190"/>
      <c r="CS44" s="190"/>
      <c r="CT44" s="190"/>
      <c r="CU44" s="190"/>
      <c r="CV44" s="190"/>
      <c r="CW44" s="190"/>
      <c r="CX44" s="190"/>
      <c r="CY44" s="190"/>
      <c r="CZ44" s="190"/>
      <c r="DA44" s="190"/>
      <c r="DB44" s="190"/>
      <c r="DC44" s="190"/>
      <c r="DD44" s="190"/>
      <c r="DE44" s="190"/>
      <c r="DF44" s="190"/>
      <c r="DG44" s="190"/>
      <c r="DH44" s="190"/>
      <c r="DI44" s="191"/>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153</v>
      </c>
      <c r="C46" s="165"/>
      <c r="D46" s="165"/>
      <c r="E46" s="165" t="s">
        <v>154</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155</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156</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192" t="s">
        <v>157</v>
      </c>
    </row>
    <row r="50" spans="5:5" x14ac:dyDescent="0.15">
      <c r="E50" s="167" t="s">
        <v>471</v>
      </c>
    </row>
    <row r="51" spans="5:5" x14ac:dyDescent="0.15">
      <c r="E51" s="167" t="s">
        <v>472</v>
      </c>
    </row>
    <row r="52" spans="5:5" x14ac:dyDescent="0.15">
      <c r="E52" s="167" t="s">
        <v>158</v>
      </c>
    </row>
    <row r="53" spans="5:5" x14ac:dyDescent="0.15">
      <c r="E53" s="167" t="s">
        <v>159</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6gvptrTc3q54Fe/Wrc/Q9Swn8ZaiWb5U2cyr1pYYqufeoaLOujN20XbZ1kH+3O9q7+h6Xfzyc+YYNf+e2HHF5g==" saltValue="2PBnvfWjy/thyteV7vQbj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E1" zoomScale="70" zoomScaleNormal="70" zoomScaleSheetLayoutView="100" workbookViewId="0">
      <selection activeCell="K36" sqref="K36"/>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395</v>
      </c>
      <c r="G33" s="29" t="s">
        <v>396</v>
      </c>
      <c r="H33" s="29" t="s">
        <v>397</v>
      </c>
      <c r="I33" s="29" t="s">
        <v>398</v>
      </c>
      <c r="J33" s="30" t="s">
        <v>399</v>
      </c>
      <c r="K33" s="22"/>
      <c r="L33" s="22"/>
      <c r="M33" s="22"/>
      <c r="N33" s="22"/>
      <c r="O33" s="22"/>
      <c r="P33" s="22"/>
    </row>
    <row r="34" spans="1:16" ht="39" customHeight="1" x14ac:dyDescent="0.15">
      <c r="A34" s="22"/>
      <c r="B34" s="31"/>
      <c r="C34" s="1224" t="s">
        <v>403</v>
      </c>
      <c r="D34" s="1224"/>
      <c r="E34" s="1225"/>
      <c r="F34" s="32">
        <v>2.4</v>
      </c>
      <c r="G34" s="33">
        <v>2.2799999999999998</v>
      </c>
      <c r="H34" s="33">
        <v>2</v>
      </c>
      <c r="I34" s="33">
        <v>0.21</v>
      </c>
      <c r="J34" s="34" t="s">
        <v>404</v>
      </c>
      <c r="K34" s="22"/>
      <c r="L34" s="22"/>
      <c r="M34" s="22"/>
      <c r="N34" s="22"/>
      <c r="O34" s="22"/>
      <c r="P34" s="22"/>
    </row>
    <row r="35" spans="1:16" ht="39" customHeight="1" x14ac:dyDescent="0.15">
      <c r="A35" s="22"/>
      <c r="B35" s="35"/>
      <c r="C35" s="1218" t="s">
        <v>405</v>
      </c>
      <c r="D35" s="1219"/>
      <c r="E35" s="1220"/>
      <c r="F35" s="36">
        <v>6.13</v>
      </c>
      <c r="G35" s="37">
        <v>6.98</v>
      </c>
      <c r="H35" s="37">
        <v>2.57</v>
      </c>
      <c r="I35" s="37">
        <v>5.16</v>
      </c>
      <c r="J35" s="38">
        <v>6.3</v>
      </c>
      <c r="K35" s="22"/>
      <c r="L35" s="22"/>
      <c r="M35" s="22"/>
      <c r="N35" s="22"/>
      <c r="O35" s="22"/>
      <c r="P35" s="22"/>
    </row>
    <row r="36" spans="1:16" ht="39" customHeight="1" x14ac:dyDescent="0.15">
      <c r="A36" s="22"/>
      <c r="B36" s="35"/>
      <c r="C36" s="1218" t="s">
        <v>406</v>
      </c>
      <c r="D36" s="1219"/>
      <c r="E36" s="1220"/>
      <c r="F36" s="36">
        <v>6.49</v>
      </c>
      <c r="G36" s="37">
        <v>5.51</v>
      </c>
      <c r="H36" s="37">
        <v>3.14</v>
      </c>
      <c r="I36" s="37">
        <v>2.44</v>
      </c>
      <c r="J36" s="38">
        <v>4.2</v>
      </c>
      <c r="K36" s="22"/>
      <c r="L36" s="22"/>
      <c r="M36" s="22"/>
      <c r="N36" s="22"/>
      <c r="O36" s="22"/>
      <c r="P36" s="22"/>
    </row>
    <row r="37" spans="1:16" ht="39" customHeight="1" x14ac:dyDescent="0.15">
      <c r="A37" s="22"/>
      <c r="B37" s="35"/>
      <c r="C37" s="1218" t="s">
        <v>407</v>
      </c>
      <c r="D37" s="1219"/>
      <c r="E37" s="1220"/>
      <c r="F37" s="36">
        <v>1.6</v>
      </c>
      <c r="G37" s="37">
        <v>1.65</v>
      </c>
      <c r="H37" s="37">
        <v>1.88</v>
      </c>
      <c r="I37" s="37">
        <v>2.35</v>
      </c>
      <c r="J37" s="38">
        <v>2.77</v>
      </c>
      <c r="K37" s="22"/>
      <c r="L37" s="22"/>
      <c r="M37" s="22"/>
      <c r="N37" s="22"/>
      <c r="O37" s="22"/>
      <c r="P37" s="22"/>
    </row>
    <row r="38" spans="1:16" ht="39" customHeight="1" x14ac:dyDescent="0.15">
      <c r="A38" s="22"/>
      <c r="B38" s="35"/>
      <c r="C38" s="1218" t="s">
        <v>408</v>
      </c>
      <c r="D38" s="1219"/>
      <c r="E38" s="1220"/>
      <c r="F38" s="36" t="s">
        <v>409</v>
      </c>
      <c r="G38" s="37" t="s">
        <v>410</v>
      </c>
      <c r="H38" s="37" t="s">
        <v>411</v>
      </c>
      <c r="I38" s="37">
        <v>1.29</v>
      </c>
      <c r="J38" s="38">
        <v>0.53</v>
      </c>
      <c r="K38" s="22"/>
      <c r="L38" s="22"/>
      <c r="M38" s="22"/>
      <c r="N38" s="22"/>
      <c r="O38" s="22"/>
      <c r="P38" s="22"/>
    </row>
    <row r="39" spans="1:16" ht="39" customHeight="1" x14ac:dyDescent="0.15">
      <c r="A39" s="22"/>
      <c r="B39" s="35"/>
      <c r="C39" s="1218" t="s">
        <v>412</v>
      </c>
      <c r="D39" s="1219"/>
      <c r="E39" s="1220"/>
      <c r="F39" s="36">
        <v>0.63</v>
      </c>
      <c r="G39" s="37">
        <v>0.3</v>
      </c>
      <c r="H39" s="37">
        <v>0.36</v>
      </c>
      <c r="I39" s="37">
        <v>0.48</v>
      </c>
      <c r="J39" s="38">
        <v>0.43</v>
      </c>
      <c r="K39" s="22"/>
      <c r="L39" s="22"/>
      <c r="M39" s="22"/>
      <c r="N39" s="22"/>
      <c r="O39" s="22"/>
      <c r="P39" s="22"/>
    </row>
    <row r="40" spans="1:16" ht="39" customHeight="1" x14ac:dyDescent="0.15">
      <c r="A40" s="22"/>
      <c r="B40" s="35"/>
      <c r="C40" s="1218" t="s">
        <v>413</v>
      </c>
      <c r="D40" s="1219"/>
      <c r="E40" s="1220"/>
      <c r="F40" s="36">
        <v>0.03</v>
      </c>
      <c r="G40" s="37">
        <v>0.05</v>
      </c>
      <c r="H40" s="37">
        <v>7.0000000000000007E-2</v>
      </c>
      <c r="I40" s="37">
        <v>0.05</v>
      </c>
      <c r="J40" s="38">
        <v>0.08</v>
      </c>
      <c r="K40" s="22"/>
      <c r="L40" s="22"/>
      <c r="M40" s="22"/>
      <c r="N40" s="22"/>
      <c r="O40" s="22"/>
      <c r="P40" s="22"/>
    </row>
    <row r="41" spans="1:16" ht="39" customHeight="1" x14ac:dyDescent="0.15">
      <c r="A41" s="22"/>
      <c r="B41" s="35"/>
      <c r="C41" s="1218" t="s">
        <v>414</v>
      </c>
      <c r="D41" s="1219"/>
      <c r="E41" s="1220"/>
      <c r="F41" s="36">
        <v>0.09</v>
      </c>
      <c r="G41" s="37">
        <v>0.06</v>
      </c>
      <c r="H41" s="37">
        <v>0.13</v>
      </c>
      <c r="I41" s="37">
        <v>7.0000000000000007E-2</v>
      </c>
      <c r="J41" s="38">
        <v>0.03</v>
      </c>
      <c r="K41" s="22"/>
      <c r="L41" s="22"/>
      <c r="M41" s="22"/>
      <c r="N41" s="22"/>
      <c r="O41" s="22"/>
      <c r="P41" s="22"/>
    </row>
    <row r="42" spans="1:16" ht="39" customHeight="1" x14ac:dyDescent="0.15">
      <c r="A42" s="22"/>
      <c r="B42" s="39"/>
      <c r="C42" s="1218" t="s">
        <v>415</v>
      </c>
      <c r="D42" s="1219"/>
      <c r="E42" s="1220"/>
      <c r="F42" s="36" t="s">
        <v>352</v>
      </c>
      <c r="G42" s="37" t="s">
        <v>352</v>
      </c>
      <c r="H42" s="37" t="s">
        <v>352</v>
      </c>
      <c r="I42" s="37" t="s">
        <v>352</v>
      </c>
      <c r="J42" s="38" t="s">
        <v>352</v>
      </c>
      <c r="K42" s="22"/>
      <c r="L42" s="22"/>
      <c r="M42" s="22"/>
      <c r="N42" s="22"/>
      <c r="O42" s="22"/>
      <c r="P42" s="22"/>
    </row>
    <row r="43" spans="1:16" ht="39" customHeight="1" thickBot="1" x14ac:dyDescent="0.2">
      <c r="A43" s="22"/>
      <c r="B43" s="40"/>
      <c r="C43" s="1221" t="s">
        <v>416</v>
      </c>
      <c r="D43" s="1222"/>
      <c r="E43" s="1223"/>
      <c r="F43" s="41">
        <v>0.11</v>
      </c>
      <c r="G43" s="42">
        <v>0.03</v>
      </c>
      <c r="H43" s="42">
        <v>0.02</v>
      </c>
      <c r="I43" s="42">
        <v>0.03</v>
      </c>
      <c r="J43" s="43">
        <v>0.03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92XWT8gmrSARPiBLhylzOvd0VgS25dxz0X52gwAUaUjC8TwwlCz2DftUi2PdS8t0qHe1SfgpwnTzjB1EIKQmsQ==" saltValue="dX2gtOzi5FIlKQYccFsrt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G1" zoomScale="70" zoomScaleNormal="70" zoomScaleSheetLayoutView="55" workbookViewId="0">
      <selection activeCell="L47" sqref="L47"/>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395</v>
      </c>
      <c r="L44" s="56" t="s">
        <v>396</v>
      </c>
      <c r="M44" s="56" t="s">
        <v>397</v>
      </c>
      <c r="N44" s="56" t="s">
        <v>398</v>
      </c>
      <c r="O44" s="57" t="s">
        <v>399</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931</v>
      </c>
      <c r="L45" s="60">
        <v>915</v>
      </c>
      <c r="M45" s="60">
        <v>902</v>
      </c>
      <c r="N45" s="60">
        <v>782</v>
      </c>
      <c r="O45" s="61">
        <v>794</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352</v>
      </c>
      <c r="L46" s="64" t="s">
        <v>352</v>
      </c>
      <c r="M46" s="64" t="s">
        <v>352</v>
      </c>
      <c r="N46" s="64" t="s">
        <v>352</v>
      </c>
      <c r="O46" s="65" t="s">
        <v>352</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352</v>
      </c>
      <c r="L47" s="64" t="s">
        <v>352</v>
      </c>
      <c r="M47" s="64" t="s">
        <v>352</v>
      </c>
      <c r="N47" s="64" t="s">
        <v>352</v>
      </c>
      <c r="O47" s="65" t="s">
        <v>352</v>
      </c>
      <c r="P47" s="48"/>
      <c r="Q47" s="48"/>
      <c r="R47" s="48"/>
      <c r="S47" s="48"/>
      <c r="T47" s="48"/>
      <c r="U47" s="48"/>
    </row>
    <row r="48" spans="1:21" ht="30.75" customHeight="1" x14ac:dyDescent="0.15">
      <c r="A48" s="48"/>
      <c r="B48" s="1236"/>
      <c r="C48" s="1237"/>
      <c r="D48" s="62"/>
      <c r="E48" s="1228" t="s">
        <v>15</v>
      </c>
      <c r="F48" s="1228"/>
      <c r="G48" s="1228"/>
      <c r="H48" s="1228"/>
      <c r="I48" s="1228"/>
      <c r="J48" s="1229"/>
      <c r="K48" s="63">
        <v>247</v>
      </c>
      <c r="L48" s="64">
        <v>234</v>
      </c>
      <c r="M48" s="64">
        <v>205</v>
      </c>
      <c r="N48" s="64">
        <v>230</v>
      </c>
      <c r="O48" s="65">
        <v>178</v>
      </c>
      <c r="P48" s="48"/>
      <c r="Q48" s="48"/>
      <c r="R48" s="48"/>
      <c r="S48" s="48"/>
      <c r="T48" s="48"/>
      <c r="U48" s="48"/>
    </row>
    <row r="49" spans="1:21" ht="30.75" customHeight="1" x14ac:dyDescent="0.15">
      <c r="A49" s="48"/>
      <c r="B49" s="1236"/>
      <c r="C49" s="1237"/>
      <c r="D49" s="62"/>
      <c r="E49" s="1228" t="s">
        <v>16</v>
      </c>
      <c r="F49" s="1228"/>
      <c r="G49" s="1228"/>
      <c r="H49" s="1228"/>
      <c r="I49" s="1228"/>
      <c r="J49" s="1229"/>
      <c r="K49" s="63">
        <v>32</v>
      </c>
      <c r="L49" s="64">
        <v>32</v>
      </c>
      <c r="M49" s="64">
        <v>29</v>
      </c>
      <c r="N49" s="64">
        <v>15</v>
      </c>
      <c r="O49" s="65">
        <v>13</v>
      </c>
      <c r="P49" s="48"/>
      <c r="Q49" s="48"/>
      <c r="R49" s="48"/>
      <c r="S49" s="48"/>
      <c r="T49" s="48"/>
      <c r="U49" s="48"/>
    </row>
    <row r="50" spans="1:21" ht="30.75" customHeight="1" x14ac:dyDescent="0.15">
      <c r="A50" s="48"/>
      <c r="B50" s="1236"/>
      <c r="C50" s="1237"/>
      <c r="D50" s="62"/>
      <c r="E50" s="1228" t="s">
        <v>17</v>
      </c>
      <c r="F50" s="1228"/>
      <c r="G50" s="1228"/>
      <c r="H50" s="1228"/>
      <c r="I50" s="1228"/>
      <c r="J50" s="1229"/>
      <c r="K50" s="63">
        <v>44</v>
      </c>
      <c r="L50" s="64">
        <v>55</v>
      </c>
      <c r="M50" s="64">
        <v>145</v>
      </c>
      <c r="N50" s="64">
        <v>98</v>
      </c>
      <c r="O50" s="65">
        <v>105</v>
      </c>
      <c r="P50" s="48"/>
      <c r="Q50" s="48"/>
      <c r="R50" s="48"/>
      <c r="S50" s="48"/>
      <c r="T50" s="48"/>
      <c r="U50" s="48"/>
    </row>
    <row r="51" spans="1:21" ht="30.75" customHeight="1" x14ac:dyDescent="0.15">
      <c r="A51" s="48"/>
      <c r="B51" s="1238"/>
      <c r="C51" s="1239"/>
      <c r="D51" s="66"/>
      <c r="E51" s="1228" t="s">
        <v>18</v>
      </c>
      <c r="F51" s="1228"/>
      <c r="G51" s="1228"/>
      <c r="H51" s="1228"/>
      <c r="I51" s="1228"/>
      <c r="J51" s="1229"/>
      <c r="K51" s="63" t="s">
        <v>352</v>
      </c>
      <c r="L51" s="64" t="s">
        <v>352</v>
      </c>
      <c r="M51" s="64" t="s">
        <v>352</v>
      </c>
      <c r="N51" s="64" t="s">
        <v>352</v>
      </c>
      <c r="O51" s="65" t="s">
        <v>352</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889</v>
      </c>
      <c r="L52" s="64">
        <v>917</v>
      </c>
      <c r="M52" s="64">
        <v>890</v>
      </c>
      <c r="N52" s="64">
        <v>903</v>
      </c>
      <c r="O52" s="65">
        <v>853</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365</v>
      </c>
      <c r="L53" s="69">
        <v>319</v>
      </c>
      <c r="M53" s="69">
        <v>391</v>
      </c>
      <c r="N53" s="69">
        <v>222</v>
      </c>
      <c r="O53" s="70">
        <v>237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laNrDoknYyDZeAC8RmrkcqYP0KGRVxbrNfc6triLwI3wl8QXxafGeNCWEtFKYbh28vwHfTAxJ8QhBAxbzsXEZQ==" saltValue="n3B+iIR++HqHQpcTzunBs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election activeCell="L44" sqref="L44"/>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395</v>
      </c>
      <c r="J40" s="79" t="s">
        <v>396</v>
      </c>
      <c r="K40" s="79" t="s">
        <v>397</v>
      </c>
      <c r="L40" s="79" t="s">
        <v>398</v>
      </c>
      <c r="M40" s="80" t="s">
        <v>399</v>
      </c>
    </row>
    <row r="41" spans="2:13" ht="27.75" customHeight="1" x14ac:dyDescent="0.15">
      <c r="B41" s="1242" t="s">
        <v>24</v>
      </c>
      <c r="C41" s="1243"/>
      <c r="D41" s="81"/>
      <c r="E41" s="1248" t="s">
        <v>25</v>
      </c>
      <c r="F41" s="1248"/>
      <c r="G41" s="1248"/>
      <c r="H41" s="1249"/>
      <c r="I41" s="82">
        <v>8167</v>
      </c>
      <c r="J41" s="83">
        <v>8228</v>
      </c>
      <c r="K41" s="83">
        <v>8136</v>
      </c>
      <c r="L41" s="83">
        <v>8308</v>
      </c>
      <c r="M41" s="84">
        <v>8809</v>
      </c>
    </row>
    <row r="42" spans="2:13" ht="27.75" customHeight="1" x14ac:dyDescent="0.15">
      <c r="B42" s="1244"/>
      <c r="C42" s="1245"/>
      <c r="D42" s="85"/>
      <c r="E42" s="1250" t="s">
        <v>26</v>
      </c>
      <c r="F42" s="1250"/>
      <c r="G42" s="1250"/>
      <c r="H42" s="1251"/>
      <c r="I42" s="86">
        <v>421</v>
      </c>
      <c r="J42" s="87">
        <v>465</v>
      </c>
      <c r="K42" s="87">
        <v>474</v>
      </c>
      <c r="L42" s="87">
        <v>466</v>
      </c>
      <c r="M42" s="88">
        <v>433</v>
      </c>
    </row>
    <row r="43" spans="2:13" ht="27.75" customHeight="1" x14ac:dyDescent="0.15">
      <c r="B43" s="1244"/>
      <c r="C43" s="1245"/>
      <c r="D43" s="85"/>
      <c r="E43" s="1250" t="s">
        <v>27</v>
      </c>
      <c r="F43" s="1250"/>
      <c r="G43" s="1250"/>
      <c r="H43" s="1251"/>
      <c r="I43" s="86">
        <v>2420</v>
      </c>
      <c r="J43" s="87">
        <v>2181</v>
      </c>
      <c r="K43" s="87">
        <v>2032</v>
      </c>
      <c r="L43" s="87">
        <v>1939</v>
      </c>
      <c r="M43" s="88">
        <v>1829</v>
      </c>
    </row>
    <row r="44" spans="2:13" ht="27.75" customHeight="1" x14ac:dyDescent="0.15">
      <c r="B44" s="1244"/>
      <c r="C44" s="1245"/>
      <c r="D44" s="85"/>
      <c r="E44" s="1250" t="s">
        <v>28</v>
      </c>
      <c r="F44" s="1250"/>
      <c r="G44" s="1250"/>
      <c r="H44" s="1251"/>
      <c r="I44" s="86">
        <v>259</v>
      </c>
      <c r="J44" s="87">
        <v>236</v>
      </c>
      <c r="K44" s="87">
        <v>218</v>
      </c>
      <c r="L44" s="87">
        <v>56</v>
      </c>
      <c r="M44" s="88">
        <v>52</v>
      </c>
    </row>
    <row r="45" spans="2:13" ht="27.75" customHeight="1" x14ac:dyDescent="0.15">
      <c r="B45" s="1244"/>
      <c r="C45" s="1245"/>
      <c r="D45" s="85"/>
      <c r="E45" s="1250" t="s">
        <v>29</v>
      </c>
      <c r="F45" s="1250"/>
      <c r="G45" s="1250"/>
      <c r="H45" s="1251"/>
      <c r="I45" s="86">
        <v>1882</v>
      </c>
      <c r="J45" s="87">
        <v>1724</v>
      </c>
      <c r="K45" s="87">
        <v>1592</v>
      </c>
      <c r="L45" s="87">
        <v>1147</v>
      </c>
      <c r="M45" s="88">
        <v>1107</v>
      </c>
    </row>
    <row r="46" spans="2:13" ht="27.75" customHeight="1" x14ac:dyDescent="0.15">
      <c r="B46" s="1244"/>
      <c r="C46" s="1245"/>
      <c r="D46" s="89"/>
      <c r="E46" s="1250" t="s">
        <v>30</v>
      </c>
      <c r="F46" s="1250"/>
      <c r="G46" s="1250"/>
      <c r="H46" s="1251"/>
      <c r="I46" s="86" t="s">
        <v>352</v>
      </c>
      <c r="J46" s="87" t="s">
        <v>352</v>
      </c>
      <c r="K46" s="87" t="s">
        <v>352</v>
      </c>
      <c r="L46" s="87" t="s">
        <v>352</v>
      </c>
      <c r="M46" s="88" t="s">
        <v>352</v>
      </c>
    </row>
    <row r="47" spans="2:13" ht="27.75" customHeight="1" x14ac:dyDescent="0.15">
      <c r="B47" s="1244"/>
      <c r="C47" s="1245"/>
      <c r="D47" s="90"/>
      <c r="E47" s="1252" t="s">
        <v>31</v>
      </c>
      <c r="F47" s="1253"/>
      <c r="G47" s="1253"/>
      <c r="H47" s="1254"/>
      <c r="I47" s="86" t="s">
        <v>352</v>
      </c>
      <c r="J47" s="87" t="s">
        <v>352</v>
      </c>
      <c r="K47" s="87" t="s">
        <v>352</v>
      </c>
      <c r="L47" s="87" t="s">
        <v>352</v>
      </c>
      <c r="M47" s="88" t="s">
        <v>352</v>
      </c>
    </row>
    <row r="48" spans="2:13" ht="27.75" customHeight="1" x14ac:dyDescent="0.15">
      <c r="B48" s="1244"/>
      <c r="C48" s="1245"/>
      <c r="D48" s="85"/>
      <c r="E48" s="1250" t="s">
        <v>32</v>
      </c>
      <c r="F48" s="1250"/>
      <c r="G48" s="1250"/>
      <c r="H48" s="1251"/>
      <c r="I48" s="86" t="s">
        <v>352</v>
      </c>
      <c r="J48" s="87" t="s">
        <v>352</v>
      </c>
      <c r="K48" s="87" t="s">
        <v>352</v>
      </c>
      <c r="L48" s="87" t="s">
        <v>352</v>
      </c>
      <c r="M48" s="88" t="s">
        <v>352</v>
      </c>
    </row>
    <row r="49" spans="2:13" ht="27.75" customHeight="1" x14ac:dyDescent="0.15">
      <c r="B49" s="1246"/>
      <c r="C49" s="1247"/>
      <c r="D49" s="85"/>
      <c r="E49" s="1250" t="s">
        <v>33</v>
      </c>
      <c r="F49" s="1250"/>
      <c r="G49" s="1250"/>
      <c r="H49" s="1251"/>
      <c r="I49" s="86" t="s">
        <v>352</v>
      </c>
      <c r="J49" s="87" t="s">
        <v>352</v>
      </c>
      <c r="K49" s="87" t="s">
        <v>352</v>
      </c>
      <c r="L49" s="87" t="s">
        <v>352</v>
      </c>
      <c r="M49" s="88" t="s">
        <v>352</v>
      </c>
    </row>
    <row r="50" spans="2:13" ht="27.75" customHeight="1" x14ac:dyDescent="0.15">
      <c r="B50" s="1255" t="s">
        <v>34</v>
      </c>
      <c r="C50" s="1256"/>
      <c r="D50" s="91"/>
      <c r="E50" s="1250" t="s">
        <v>35</v>
      </c>
      <c r="F50" s="1250"/>
      <c r="G50" s="1250"/>
      <c r="H50" s="1251"/>
      <c r="I50" s="86">
        <v>4157</v>
      </c>
      <c r="J50" s="87">
        <v>4207</v>
      </c>
      <c r="K50" s="87">
        <v>3966</v>
      </c>
      <c r="L50" s="87">
        <v>3800</v>
      </c>
      <c r="M50" s="88">
        <v>3582</v>
      </c>
    </row>
    <row r="51" spans="2:13" ht="27.75" customHeight="1" x14ac:dyDescent="0.15">
      <c r="B51" s="1244"/>
      <c r="C51" s="1245"/>
      <c r="D51" s="85"/>
      <c r="E51" s="1250" t="s">
        <v>36</v>
      </c>
      <c r="F51" s="1250"/>
      <c r="G51" s="1250"/>
      <c r="H51" s="1251"/>
      <c r="I51" s="86">
        <v>353</v>
      </c>
      <c r="J51" s="87">
        <v>313</v>
      </c>
      <c r="K51" s="87">
        <v>274</v>
      </c>
      <c r="L51" s="87">
        <v>236</v>
      </c>
      <c r="M51" s="88">
        <v>199</v>
      </c>
    </row>
    <row r="52" spans="2:13" ht="27.75" customHeight="1" x14ac:dyDescent="0.15">
      <c r="B52" s="1246"/>
      <c r="C52" s="1247"/>
      <c r="D52" s="85"/>
      <c r="E52" s="1250" t="s">
        <v>37</v>
      </c>
      <c r="F52" s="1250"/>
      <c r="G52" s="1250"/>
      <c r="H52" s="1251"/>
      <c r="I52" s="86">
        <v>8549</v>
      </c>
      <c r="J52" s="87">
        <v>8758</v>
      </c>
      <c r="K52" s="87">
        <v>8591</v>
      </c>
      <c r="L52" s="87">
        <v>8197</v>
      </c>
      <c r="M52" s="88">
        <v>8280</v>
      </c>
    </row>
    <row r="53" spans="2:13" ht="27.75" customHeight="1" thickBot="1" x14ac:dyDescent="0.2">
      <c r="B53" s="1257" t="s">
        <v>38</v>
      </c>
      <c r="C53" s="1258"/>
      <c r="D53" s="92"/>
      <c r="E53" s="1259" t="s">
        <v>39</v>
      </c>
      <c r="F53" s="1259"/>
      <c r="G53" s="1259"/>
      <c r="H53" s="1260"/>
      <c r="I53" s="93">
        <v>90</v>
      </c>
      <c r="J53" s="94">
        <v>-444</v>
      </c>
      <c r="K53" s="94">
        <v>-379</v>
      </c>
      <c r="L53" s="94">
        <v>-317</v>
      </c>
      <c r="M53" s="95">
        <v>169</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WSNY5EV9t6Degf2D1q7s8K2AVlFWG4Q7KvGYiZRH63hig8uLNQK+7qkY77TM2o0ztbMRfpZngkw4Aotp4tGsjw==" saltValue="AJ95SPe7twVHf8Ve3si3n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F4" zoomScale="60" zoomScaleNormal="60" zoomScaleSheetLayoutView="100" workbookViewId="0">
      <selection activeCell="H55" sqref="H55"/>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397</v>
      </c>
      <c r="G54" s="104" t="s">
        <v>398</v>
      </c>
      <c r="H54" s="105" t="s">
        <v>399</v>
      </c>
    </row>
    <row r="55" spans="2:8" ht="52.5" customHeight="1" x14ac:dyDescent="0.15">
      <c r="B55" s="106"/>
      <c r="C55" s="1269" t="s">
        <v>42</v>
      </c>
      <c r="D55" s="1269"/>
      <c r="E55" s="1270"/>
      <c r="F55" s="107">
        <v>1050</v>
      </c>
      <c r="G55" s="107">
        <v>1050</v>
      </c>
      <c r="H55" s="108">
        <v>1050</v>
      </c>
    </row>
    <row r="56" spans="2:8" ht="52.5" customHeight="1" x14ac:dyDescent="0.15">
      <c r="B56" s="109"/>
      <c r="C56" s="1271" t="s">
        <v>43</v>
      </c>
      <c r="D56" s="1271"/>
      <c r="E56" s="1272"/>
      <c r="F56" s="110">
        <v>380</v>
      </c>
      <c r="G56" s="110">
        <v>374</v>
      </c>
      <c r="H56" s="111">
        <v>371</v>
      </c>
    </row>
    <row r="57" spans="2:8" ht="53.25" customHeight="1" x14ac:dyDescent="0.15">
      <c r="B57" s="109"/>
      <c r="C57" s="1273" t="s">
        <v>44</v>
      </c>
      <c r="D57" s="1273"/>
      <c r="E57" s="1274"/>
      <c r="F57" s="112">
        <v>2537</v>
      </c>
      <c r="G57" s="112">
        <v>2376</v>
      </c>
      <c r="H57" s="113">
        <v>2160</v>
      </c>
    </row>
    <row r="58" spans="2:8" ht="45.75" customHeight="1" x14ac:dyDescent="0.15">
      <c r="B58" s="114"/>
      <c r="C58" s="1261" t="s">
        <v>576</v>
      </c>
      <c r="D58" s="1262"/>
      <c r="E58" s="1263"/>
      <c r="F58" s="115">
        <v>750</v>
      </c>
      <c r="G58" s="115">
        <v>750</v>
      </c>
      <c r="H58" s="116">
        <v>722</v>
      </c>
    </row>
    <row r="59" spans="2:8" ht="45.75" customHeight="1" x14ac:dyDescent="0.15">
      <c r="B59" s="114"/>
      <c r="C59" s="1261" t="s">
        <v>575</v>
      </c>
      <c r="D59" s="1262"/>
      <c r="E59" s="1263"/>
      <c r="F59" s="115">
        <v>1119</v>
      </c>
      <c r="G59" s="115">
        <v>862</v>
      </c>
      <c r="H59" s="116">
        <v>677</v>
      </c>
    </row>
    <row r="60" spans="2:8" ht="45.75" customHeight="1" x14ac:dyDescent="0.15">
      <c r="B60" s="114"/>
      <c r="C60" s="1261" t="s">
        <v>577</v>
      </c>
      <c r="D60" s="1262"/>
      <c r="E60" s="1263"/>
      <c r="F60" s="115">
        <v>219</v>
      </c>
      <c r="G60" s="115">
        <v>219</v>
      </c>
      <c r="H60" s="116">
        <v>219</v>
      </c>
    </row>
    <row r="61" spans="2:8" ht="45.75" customHeight="1" x14ac:dyDescent="0.15">
      <c r="B61" s="114"/>
      <c r="C61" s="1261" t="s">
        <v>574</v>
      </c>
      <c r="D61" s="1262"/>
      <c r="E61" s="1263"/>
      <c r="F61" s="115">
        <v>148</v>
      </c>
      <c r="G61" s="115">
        <v>177</v>
      </c>
      <c r="H61" s="116">
        <v>166</v>
      </c>
    </row>
    <row r="62" spans="2:8" ht="45.75" customHeight="1" thickBot="1" x14ac:dyDescent="0.2">
      <c r="B62" s="117"/>
      <c r="C62" s="1264" t="s">
        <v>578</v>
      </c>
      <c r="D62" s="1265"/>
      <c r="E62" s="1266"/>
      <c r="F62" s="118">
        <v>75</v>
      </c>
      <c r="G62" s="118">
        <v>146</v>
      </c>
      <c r="H62" s="119">
        <v>159</v>
      </c>
    </row>
    <row r="63" spans="2:8" ht="52.5" customHeight="1" thickBot="1" x14ac:dyDescent="0.2">
      <c r="B63" s="120"/>
      <c r="C63" s="1267" t="s">
        <v>45</v>
      </c>
      <c r="D63" s="1267"/>
      <c r="E63" s="1268"/>
      <c r="F63" s="121">
        <v>3967</v>
      </c>
      <c r="G63" s="121">
        <v>3800</v>
      </c>
      <c r="H63" s="122">
        <v>3582</v>
      </c>
    </row>
    <row r="64" spans="2:8" ht="15" customHeight="1" x14ac:dyDescent="0.15"/>
    <row r="65" ht="0" hidden="1" customHeight="1" x14ac:dyDescent="0.15"/>
    <row r="66" ht="0" hidden="1" customHeight="1" x14ac:dyDescent="0.15"/>
  </sheetData>
  <sheetProtection algorithmName="SHA-512" hashValue="NSTkKiEweE8wA7kPUYfXQ6iLY/qN5aipTDnqFxe7IRIoZaub9MInrhCghuuCBhyptkf07O/tOsEA04GfbxBd1w==" saltValue="rrg9rPjPmL+QNWrUSi0ZH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10" zoomScale="90" zoomScaleNormal="90" zoomScaleSheetLayoutView="55" workbookViewId="0">
      <selection activeCell="BE17" sqref="BE17"/>
    </sheetView>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51"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52"/>
      <c r="DG4" s="252"/>
      <c r="DH4" s="252"/>
      <c r="DI4" s="252"/>
      <c r="DJ4" s="252"/>
      <c r="DK4" s="252"/>
      <c r="DL4" s="252"/>
      <c r="DM4" s="252"/>
      <c r="DN4" s="252"/>
      <c r="DO4" s="252"/>
      <c r="DP4" s="252"/>
      <c r="DQ4" s="252"/>
      <c r="DR4" s="252"/>
      <c r="DS4" s="252"/>
      <c r="DT4" s="252"/>
      <c r="DU4" s="252"/>
      <c r="DV4" s="252"/>
      <c r="DW4" s="252"/>
    </row>
    <row r="5" spans="1:143" s="251"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52"/>
      <c r="DG5" s="252"/>
      <c r="DH5" s="252"/>
      <c r="DI5" s="252"/>
      <c r="DJ5" s="252"/>
      <c r="DK5" s="252"/>
      <c r="DL5" s="252"/>
      <c r="DM5" s="252"/>
      <c r="DN5" s="252"/>
      <c r="DO5" s="252"/>
      <c r="DP5" s="252"/>
      <c r="DQ5" s="252"/>
      <c r="DR5" s="252"/>
      <c r="DS5" s="252"/>
      <c r="DT5" s="252"/>
      <c r="DU5" s="252"/>
      <c r="DV5" s="252"/>
      <c r="DW5" s="252"/>
    </row>
    <row r="6" spans="1:143" s="251"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52"/>
      <c r="DG6" s="252"/>
      <c r="DH6" s="252"/>
      <c r="DI6" s="252"/>
      <c r="DJ6" s="252"/>
      <c r="DK6" s="252"/>
      <c r="DL6" s="252"/>
      <c r="DM6" s="252"/>
      <c r="DN6" s="252"/>
      <c r="DO6" s="252"/>
      <c r="DP6" s="252"/>
      <c r="DQ6" s="252"/>
      <c r="DR6" s="252"/>
      <c r="DS6" s="252"/>
      <c r="DT6" s="252"/>
      <c r="DU6" s="252"/>
      <c r="DV6" s="252"/>
      <c r="DW6" s="252"/>
    </row>
    <row r="7" spans="1:143" s="251"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52"/>
      <c r="DG7" s="252"/>
      <c r="DH7" s="252"/>
      <c r="DI7" s="252"/>
      <c r="DJ7" s="252"/>
      <c r="DK7" s="252"/>
      <c r="DL7" s="252"/>
      <c r="DM7" s="252"/>
      <c r="DN7" s="252"/>
      <c r="DO7" s="252"/>
      <c r="DP7" s="252"/>
      <c r="DQ7" s="252"/>
      <c r="DR7" s="252"/>
      <c r="DS7" s="252"/>
      <c r="DT7" s="252"/>
      <c r="DU7" s="252"/>
      <c r="DV7" s="252"/>
      <c r="DW7" s="252"/>
    </row>
    <row r="8" spans="1:143" s="251"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52"/>
      <c r="DG8" s="252"/>
      <c r="DH8" s="252"/>
      <c r="DI8" s="252"/>
      <c r="DJ8" s="252"/>
      <c r="DK8" s="252"/>
      <c r="DL8" s="252"/>
      <c r="DM8" s="252"/>
      <c r="DN8" s="252"/>
      <c r="DO8" s="252"/>
      <c r="DP8" s="252"/>
      <c r="DQ8" s="252"/>
      <c r="DR8" s="252"/>
      <c r="DS8" s="252"/>
      <c r="DT8" s="252"/>
      <c r="DU8" s="252"/>
      <c r="DV8" s="252"/>
      <c r="DW8" s="252"/>
    </row>
    <row r="9" spans="1:143" s="251"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52"/>
      <c r="DG9" s="252"/>
      <c r="DH9" s="252"/>
      <c r="DI9" s="252"/>
      <c r="DJ9" s="252"/>
      <c r="DK9" s="252"/>
      <c r="DL9" s="252"/>
      <c r="DM9" s="252"/>
      <c r="DN9" s="252"/>
      <c r="DO9" s="252"/>
      <c r="DP9" s="252"/>
      <c r="DQ9" s="252"/>
      <c r="DR9" s="252"/>
      <c r="DS9" s="252"/>
      <c r="DT9" s="252"/>
      <c r="DU9" s="252"/>
      <c r="DV9" s="252"/>
      <c r="DW9" s="252"/>
    </row>
    <row r="10" spans="1:143" s="251"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52"/>
      <c r="DG10" s="252"/>
      <c r="DH10" s="252"/>
      <c r="DI10" s="252"/>
      <c r="DJ10" s="252"/>
      <c r="DK10" s="252"/>
      <c r="DL10" s="252"/>
      <c r="DM10" s="252"/>
      <c r="DN10" s="252"/>
      <c r="DO10" s="252"/>
      <c r="DP10" s="252"/>
      <c r="DQ10" s="252"/>
      <c r="DR10" s="252"/>
      <c r="DS10" s="252"/>
      <c r="DT10" s="252"/>
      <c r="DU10" s="252"/>
      <c r="DV10" s="252"/>
      <c r="DW10" s="252"/>
      <c r="EM10" s="251" t="s">
        <v>579</v>
      </c>
    </row>
    <row r="11" spans="1:143" s="251"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52"/>
      <c r="DG11" s="252"/>
      <c r="DH11" s="252"/>
      <c r="DI11" s="252"/>
      <c r="DJ11" s="252"/>
      <c r="DK11" s="252"/>
      <c r="DL11" s="252"/>
      <c r="DM11" s="252"/>
      <c r="DN11" s="252"/>
      <c r="DO11" s="252"/>
      <c r="DP11" s="252"/>
      <c r="DQ11" s="252"/>
      <c r="DR11" s="252"/>
      <c r="DS11" s="252"/>
      <c r="DT11" s="252"/>
      <c r="DU11" s="252"/>
      <c r="DV11" s="252"/>
      <c r="DW11" s="252"/>
    </row>
    <row r="12" spans="1:143" s="251"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52"/>
      <c r="DG12" s="252"/>
      <c r="DH12" s="252"/>
      <c r="DI12" s="252"/>
      <c r="DJ12" s="252"/>
      <c r="DK12" s="252"/>
      <c r="DL12" s="252"/>
      <c r="DM12" s="252"/>
      <c r="DN12" s="252"/>
      <c r="DO12" s="252"/>
      <c r="DP12" s="252"/>
      <c r="DQ12" s="252"/>
      <c r="DR12" s="252"/>
      <c r="DS12" s="252"/>
      <c r="DT12" s="252"/>
      <c r="DU12" s="252"/>
      <c r="DV12" s="252"/>
      <c r="DW12" s="252"/>
      <c r="EM12" s="251" t="s">
        <v>579</v>
      </c>
    </row>
    <row r="13" spans="1:143" s="251"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52"/>
      <c r="DG13" s="252"/>
      <c r="DH13" s="252"/>
      <c r="DI13" s="252"/>
      <c r="DJ13" s="252"/>
      <c r="DK13" s="252"/>
      <c r="DL13" s="252"/>
      <c r="DM13" s="252"/>
      <c r="DN13" s="252"/>
      <c r="DO13" s="252"/>
      <c r="DP13" s="252"/>
      <c r="DQ13" s="252"/>
      <c r="DR13" s="252"/>
      <c r="DS13" s="252"/>
      <c r="DT13" s="252"/>
      <c r="DU13" s="252"/>
      <c r="DV13" s="252"/>
      <c r="DW13" s="252"/>
    </row>
    <row r="14" spans="1:143" s="251"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52"/>
      <c r="DG14" s="252"/>
      <c r="DH14" s="252"/>
      <c r="DI14" s="252"/>
      <c r="DJ14" s="252"/>
      <c r="DK14" s="252"/>
      <c r="DL14" s="252"/>
      <c r="DM14" s="252"/>
      <c r="DN14" s="252"/>
      <c r="DO14" s="252"/>
      <c r="DP14" s="252"/>
      <c r="DQ14" s="252"/>
      <c r="DR14" s="252"/>
      <c r="DS14" s="252"/>
      <c r="DT14" s="252"/>
      <c r="DU14" s="252"/>
      <c r="DV14" s="252"/>
      <c r="DW14" s="252"/>
    </row>
    <row r="15" spans="1:143" s="251"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52"/>
      <c r="DG15" s="252"/>
      <c r="DH15" s="252"/>
      <c r="DI15" s="252"/>
      <c r="DJ15" s="252"/>
      <c r="DK15" s="252"/>
      <c r="DL15" s="252"/>
      <c r="DM15" s="252"/>
      <c r="DN15" s="252"/>
      <c r="DO15" s="252"/>
      <c r="DP15" s="252"/>
      <c r="DQ15" s="252"/>
      <c r="DR15" s="252"/>
      <c r="DS15" s="252"/>
      <c r="DT15" s="252"/>
      <c r="DU15" s="252"/>
      <c r="DV15" s="252"/>
      <c r="DW15" s="252"/>
    </row>
    <row r="16" spans="1:143" s="251"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52"/>
      <c r="DG16" s="252"/>
      <c r="DH16" s="252"/>
      <c r="DI16" s="252"/>
      <c r="DJ16" s="252"/>
      <c r="DK16" s="252"/>
      <c r="DL16" s="252"/>
      <c r="DM16" s="252"/>
      <c r="DN16" s="252"/>
      <c r="DO16" s="252"/>
      <c r="DP16" s="252"/>
      <c r="DQ16" s="252"/>
      <c r="DR16" s="252"/>
      <c r="DS16" s="252"/>
      <c r="DT16" s="252"/>
      <c r="DU16" s="252"/>
      <c r="DV16" s="252"/>
      <c r="DW16" s="252"/>
    </row>
    <row r="17" spans="1:351" s="251"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52"/>
      <c r="DG17" s="252"/>
      <c r="DH17" s="252"/>
      <c r="DI17" s="252"/>
      <c r="DJ17" s="252"/>
      <c r="DK17" s="252"/>
      <c r="DL17" s="252"/>
      <c r="DM17" s="252"/>
      <c r="DN17" s="252"/>
      <c r="DO17" s="252"/>
      <c r="DP17" s="252"/>
      <c r="DQ17" s="252"/>
      <c r="DR17" s="252"/>
      <c r="DS17" s="252"/>
      <c r="DT17" s="252"/>
      <c r="DU17" s="252"/>
      <c r="DV17" s="252"/>
      <c r="DW17" s="252"/>
    </row>
    <row r="18" spans="1:351" s="251"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52"/>
      <c r="DG18" s="252"/>
      <c r="DH18" s="252"/>
      <c r="DI18" s="252"/>
      <c r="DJ18" s="252"/>
      <c r="DK18" s="252"/>
      <c r="DL18" s="252"/>
      <c r="DM18" s="252"/>
      <c r="DN18" s="252"/>
      <c r="DO18" s="252"/>
      <c r="DP18" s="252"/>
      <c r="DQ18" s="252"/>
      <c r="DR18" s="252"/>
      <c r="DS18" s="252"/>
      <c r="DT18" s="252"/>
      <c r="DU18" s="252"/>
      <c r="DV18" s="252"/>
      <c r="DW18" s="252"/>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580</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581</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3" t="s">
        <v>590</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x14ac:dyDescent="0.15">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x14ac:dyDescent="0.15">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x14ac:dyDescent="0.15">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x14ac:dyDescent="0.15">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582</v>
      </c>
    </row>
    <row r="50" spans="1:109" x14ac:dyDescent="0.15">
      <c r="B50" s="374"/>
      <c r="G50" s="1275"/>
      <c r="H50" s="1275"/>
      <c r="I50" s="1275"/>
      <c r="J50" s="1275"/>
      <c r="K50" s="384"/>
      <c r="L50" s="384"/>
      <c r="M50" s="385"/>
      <c r="N50" s="385"/>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1" t="s">
        <v>395</v>
      </c>
      <c r="BQ50" s="1281"/>
      <c r="BR50" s="1281"/>
      <c r="BS50" s="1281"/>
      <c r="BT50" s="1281"/>
      <c r="BU50" s="1281"/>
      <c r="BV50" s="1281"/>
      <c r="BW50" s="1281"/>
      <c r="BX50" s="1281" t="s">
        <v>396</v>
      </c>
      <c r="BY50" s="1281"/>
      <c r="BZ50" s="1281"/>
      <c r="CA50" s="1281"/>
      <c r="CB50" s="1281"/>
      <c r="CC50" s="1281"/>
      <c r="CD50" s="1281"/>
      <c r="CE50" s="1281"/>
      <c r="CF50" s="1281" t="s">
        <v>397</v>
      </c>
      <c r="CG50" s="1281"/>
      <c r="CH50" s="1281"/>
      <c r="CI50" s="1281"/>
      <c r="CJ50" s="1281"/>
      <c r="CK50" s="1281"/>
      <c r="CL50" s="1281"/>
      <c r="CM50" s="1281"/>
      <c r="CN50" s="1281" t="s">
        <v>398</v>
      </c>
      <c r="CO50" s="1281"/>
      <c r="CP50" s="1281"/>
      <c r="CQ50" s="1281"/>
      <c r="CR50" s="1281"/>
      <c r="CS50" s="1281"/>
      <c r="CT50" s="1281"/>
      <c r="CU50" s="1281"/>
      <c r="CV50" s="1281" t="s">
        <v>399</v>
      </c>
      <c r="CW50" s="1281"/>
      <c r="CX50" s="1281"/>
      <c r="CY50" s="1281"/>
      <c r="CZ50" s="1281"/>
      <c r="DA50" s="1281"/>
      <c r="DB50" s="1281"/>
      <c r="DC50" s="1281"/>
    </row>
    <row r="51" spans="1:109" ht="13.5" customHeight="1" x14ac:dyDescent="0.15">
      <c r="B51" s="374"/>
      <c r="G51" s="1293"/>
      <c r="H51" s="1293"/>
      <c r="I51" s="1297"/>
      <c r="J51" s="1297"/>
      <c r="K51" s="1282"/>
      <c r="L51" s="1282"/>
      <c r="M51" s="1282"/>
      <c r="N51" s="1282"/>
      <c r="AM51" s="383"/>
      <c r="AN51" s="1280" t="s">
        <v>583</v>
      </c>
      <c r="AO51" s="1280"/>
      <c r="AP51" s="1280"/>
      <c r="AQ51" s="1280"/>
      <c r="AR51" s="1280"/>
      <c r="AS51" s="1280"/>
      <c r="AT51" s="1280"/>
      <c r="AU51" s="1280"/>
      <c r="AV51" s="1280"/>
      <c r="AW51" s="1280"/>
      <c r="AX51" s="1280"/>
      <c r="AY51" s="1280"/>
      <c r="AZ51" s="1280"/>
      <c r="BA51" s="1280"/>
      <c r="BB51" s="1280" t="s">
        <v>584</v>
      </c>
      <c r="BC51" s="1280"/>
      <c r="BD51" s="1280"/>
      <c r="BE51" s="1280"/>
      <c r="BF51" s="1280"/>
      <c r="BG51" s="1280"/>
      <c r="BH51" s="1280"/>
      <c r="BI51" s="1280"/>
      <c r="BJ51" s="1280"/>
      <c r="BK51" s="1280"/>
      <c r="BL51" s="1280"/>
      <c r="BM51" s="1280"/>
      <c r="BN51" s="1280"/>
      <c r="BO51" s="1280"/>
      <c r="BP51" s="1292"/>
      <c r="BQ51" s="1277"/>
      <c r="BR51" s="1277"/>
      <c r="BS51" s="1277"/>
      <c r="BT51" s="1277"/>
      <c r="BU51" s="1277"/>
      <c r="BV51" s="1277"/>
      <c r="BW51" s="1277"/>
      <c r="BX51" s="1292"/>
      <c r="BY51" s="1277"/>
      <c r="BZ51" s="1277"/>
      <c r="CA51" s="1277"/>
      <c r="CB51" s="1277"/>
      <c r="CC51" s="1277"/>
      <c r="CD51" s="1277"/>
      <c r="CE51" s="1277"/>
      <c r="CF51" s="1277"/>
      <c r="CG51" s="1277"/>
      <c r="CH51" s="1277"/>
      <c r="CI51" s="1277"/>
      <c r="CJ51" s="1277"/>
      <c r="CK51" s="1277"/>
      <c r="CL51" s="1277"/>
      <c r="CM51" s="1277"/>
      <c r="CN51" s="1277"/>
      <c r="CO51" s="1277"/>
      <c r="CP51" s="1277"/>
      <c r="CQ51" s="1277"/>
      <c r="CR51" s="1277"/>
      <c r="CS51" s="1277"/>
      <c r="CT51" s="1277"/>
      <c r="CU51" s="1277"/>
      <c r="CV51" s="1277">
        <v>2.6</v>
      </c>
      <c r="CW51" s="1277"/>
      <c r="CX51" s="1277"/>
      <c r="CY51" s="1277"/>
      <c r="CZ51" s="1277"/>
      <c r="DA51" s="1277"/>
      <c r="DB51" s="1277"/>
      <c r="DC51" s="1277"/>
    </row>
    <row r="52" spans="1:109" x14ac:dyDescent="0.15">
      <c r="B52" s="374"/>
      <c r="G52" s="1293"/>
      <c r="H52" s="1293"/>
      <c r="I52" s="1297"/>
      <c r="J52" s="1297"/>
      <c r="K52" s="1282"/>
      <c r="L52" s="1282"/>
      <c r="M52" s="1282"/>
      <c r="N52" s="1282"/>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382"/>
      <c r="B53" s="374"/>
      <c r="G53" s="1293"/>
      <c r="H53" s="1293"/>
      <c r="I53" s="1275"/>
      <c r="J53" s="1275"/>
      <c r="K53" s="1282"/>
      <c r="L53" s="1282"/>
      <c r="M53" s="1282"/>
      <c r="N53" s="1282"/>
      <c r="AM53" s="383"/>
      <c r="AN53" s="1280"/>
      <c r="AO53" s="1280"/>
      <c r="AP53" s="1280"/>
      <c r="AQ53" s="1280"/>
      <c r="AR53" s="1280"/>
      <c r="AS53" s="1280"/>
      <c r="AT53" s="1280"/>
      <c r="AU53" s="1280"/>
      <c r="AV53" s="1280"/>
      <c r="AW53" s="1280"/>
      <c r="AX53" s="1280"/>
      <c r="AY53" s="1280"/>
      <c r="AZ53" s="1280"/>
      <c r="BA53" s="1280"/>
      <c r="BB53" s="1280" t="s">
        <v>585</v>
      </c>
      <c r="BC53" s="1280"/>
      <c r="BD53" s="1280"/>
      <c r="BE53" s="1280"/>
      <c r="BF53" s="1280"/>
      <c r="BG53" s="1280"/>
      <c r="BH53" s="1280"/>
      <c r="BI53" s="1280"/>
      <c r="BJ53" s="1280"/>
      <c r="BK53" s="1280"/>
      <c r="BL53" s="1280"/>
      <c r="BM53" s="1280"/>
      <c r="BN53" s="1280"/>
      <c r="BO53" s="1280"/>
      <c r="BP53" s="1292"/>
      <c r="BQ53" s="1277"/>
      <c r="BR53" s="1277"/>
      <c r="BS53" s="1277"/>
      <c r="BT53" s="1277"/>
      <c r="BU53" s="1277"/>
      <c r="BV53" s="1277"/>
      <c r="BW53" s="1277"/>
      <c r="BX53" s="1292"/>
      <c r="BY53" s="1277"/>
      <c r="BZ53" s="1277"/>
      <c r="CA53" s="1277"/>
      <c r="CB53" s="1277"/>
      <c r="CC53" s="1277"/>
      <c r="CD53" s="1277"/>
      <c r="CE53" s="1277"/>
      <c r="CF53" s="1277">
        <v>47.9</v>
      </c>
      <c r="CG53" s="1277"/>
      <c r="CH53" s="1277"/>
      <c r="CI53" s="1277"/>
      <c r="CJ53" s="1277"/>
      <c r="CK53" s="1277"/>
      <c r="CL53" s="1277"/>
      <c r="CM53" s="1277"/>
      <c r="CN53" s="1277">
        <v>55.3</v>
      </c>
      <c r="CO53" s="1277"/>
      <c r="CP53" s="1277"/>
      <c r="CQ53" s="1277"/>
      <c r="CR53" s="1277"/>
      <c r="CS53" s="1277"/>
      <c r="CT53" s="1277"/>
      <c r="CU53" s="1277"/>
      <c r="CV53" s="1277">
        <v>57.6</v>
      </c>
      <c r="CW53" s="1277"/>
      <c r="CX53" s="1277"/>
      <c r="CY53" s="1277"/>
      <c r="CZ53" s="1277"/>
      <c r="DA53" s="1277"/>
      <c r="DB53" s="1277"/>
      <c r="DC53" s="1277"/>
    </row>
    <row r="54" spans="1:109" x14ac:dyDescent="0.15">
      <c r="A54" s="382"/>
      <c r="B54" s="374"/>
      <c r="G54" s="1293"/>
      <c r="H54" s="1293"/>
      <c r="I54" s="1275"/>
      <c r="J54" s="1275"/>
      <c r="K54" s="1282"/>
      <c r="L54" s="1282"/>
      <c r="M54" s="1282"/>
      <c r="N54" s="1282"/>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382"/>
      <c r="B55" s="374"/>
      <c r="G55" s="1275"/>
      <c r="H55" s="1275"/>
      <c r="I55" s="1275"/>
      <c r="J55" s="1275"/>
      <c r="K55" s="1282"/>
      <c r="L55" s="1282"/>
      <c r="M55" s="1282"/>
      <c r="N55" s="1282"/>
      <c r="AN55" s="1281" t="s">
        <v>586</v>
      </c>
      <c r="AO55" s="1281"/>
      <c r="AP55" s="1281"/>
      <c r="AQ55" s="1281"/>
      <c r="AR55" s="1281"/>
      <c r="AS55" s="1281"/>
      <c r="AT55" s="1281"/>
      <c r="AU55" s="1281"/>
      <c r="AV55" s="1281"/>
      <c r="AW55" s="1281"/>
      <c r="AX55" s="1281"/>
      <c r="AY55" s="1281"/>
      <c r="AZ55" s="1281"/>
      <c r="BA55" s="1281"/>
      <c r="BB55" s="1280" t="s">
        <v>584</v>
      </c>
      <c r="BC55" s="1280"/>
      <c r="BD55" s="1280"/>
      <c r="BE55" s="1280"/>
      <c r="BF55" s="1280"/>
      <c r="BG55" s="1280"/>
      <c r="BH55" s="1280"/>
      <c r="BI55" s="1280"/>
      <c r="BJ55" s="1280"/>
      <c r="BK55" s="1280"/>
      <c r="BL55" s="1280"/>
      <c r="BM55" s="1280"/>
      <c r="BN55" s="1280"/>
      <c r="BO55" s="1280"/>
      <c r="BP55" s="1292"/>
      <c r="BQ55" s="1277"/>
      <c r="BR55" s="1277"/>
      <c r="BS55" s="1277"/>
      <c r="BT55" s="1277"/>
      <c r="BU55" s="1277"/>
      <c r="BV55" s="1277"/>
      <c r="BW55" s="1277"/>
      <c r="BX55" s="1292"/>
      <c r="BY55" s="1277"/>
      <c r="BZ55" s="1277"/>
      <c r="CA55" s="1277"/>
      <c r="CB55" s="1277"/>
      <c r="CC55" s="1277"/>
      <c r="CD55" s="1277"/>
      <c r="CE55" s="1277"/>
      <c r="CF55" s="1277">
        <v>37.200000000000003</v>
      </c>
      <c r="CG55" s="1277"/>
      <c r="CH55" s="1277"/>
      <c r="CI55" s="1277"/>
      <c r="CJ55" s="1277"/>
      <c r="CK55" s="1277"/>
      <c r="CL55" s="1277"/>
      <c r="CM55" s="1277"/>
      <c r="CN55" s="1277">
        <v>24</v>
      </c>
      <c r="CO55" s="1277"/>
      <c r="CP55" s="1277"/>
      <c r="CQ55" s="1277"/>
      <c r="CR55" s="1277"/>
      <c r="CS55" s="1277"/>
      <c r="CT55" s="1277"/>
      <c r="CU55" s="1277"/>
      <c r="CV55" s="1277">
        <v>19.8</v>
      </c>
      <c r="CW55" s="1277"/>
      <c r="CX55" s="1277"/>
      <c r="CY55" s="1277"/>
      <c r="CZ55" s="1277"/>
      <c r="DA55" s="1277"/>
      <c r="DB55" s="1277"/>
      <c r="DC55" s="1277"/>
    </row>
    <row r="56" spans="1:109" x14ac:dyDescent="0.15">
      <c r="A56" s="382"/>
      <c r="B56" s="374"/>
      <c r="G56" s="1275"/>
      <c r="H56" s="1275"/>
      <c r="I56" s="1275"/>
      <c r="J56" s="1275"/>
      <c r="K56" s="1282"/>
      <c r="L56" s="1282"/>
      <c r="M56" s="1282"/>
      <c r="N56" s="1282"/>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x14ac:dyDescent="0.15">
      <c r="B57" s="386"/>
      <c r="G57" s="1275"/>
      <c r="H57" s="1275"/>
      <c r="I57" s="1278"/>
      <c r="J57" s="1278"/>
      <c r="K57" s="1282"/>
      <c r="L57" s="1282"/>
      <c r="M57" s="1282"/>
      <c r="N57" s="1282"/>
      <c r="AM57" s="367"/>
      <c r="AN57" s="1281"/>
      <c r="AO57" s="1281"/>
      <c r="AP57" s="1281"/>
      <c r="AQ57" s="1281"/>
      <c r="AR57" s="1281"/>
      <c r="AS57" s="1281"/>
      <c r="AT57" s="1281"/>
      <c r="AU57" s="1281"/>
      <c r="AV57" s="1281"/>
      <c r="AW57" s="1281"/>
      <c r="AX57" s="1281"/>
      <c r="AY57" s="1281"/>
      <c r="AZ57" s="1281"/>
      <c r="BA57" s="1281"/>
      <c r="BB57" s="1280" t="s">
        <v>585</v>
      </c>
      <c r="BC57" s="1280"/>
      <c r="BD57" s="1280"/>
      <c r="BE57" s="1280"/>
      <c r="BF57" s="1280"/>
      <c r="BG57" s="1280"/>
      <c r="BH57" s="1280"/>
      <c r="BI57" s="1280"/>
      <c r="BJ57" s="1280"/>
      <c r="BK57" s="1280"/>
      <c r="BL57" s="1280"/>
      <c r="BM57" s="1280"/>
      <c r="BN57" s="1280"/>
      <c r="BO57" s="1280"/>
      <c r="BP57" s="1292"/>
      <c r="BQ57" s="1277"/>
      <c r="BR57" s="1277"/>
      <c r="BS57" s="1277"/>
      <c r="BT57" s="1277"/>
      <c r="BU57" s="1277"/>
      <c r="BV57" s="1277"/>
      <c r="BW57" s="1277"/>
      <c r="BX57" s="1292"/>
      <c r="BY57" s="1277"/>
      <c r="BZ57" s="1277"/>
      <c r="CA57" s="1277"/>
      <c r="CB57" s="1277"/>
      <c r="CC57" s="1277"/>
      <c r="CD57" s="1277"/>
      <c r="CE57" s="1277"/>
      <c r="CF57" s="1277">
        <v>55.8</v>
      </c>
      <c r="CG57" s="1277"/>
      <c r="CH57" s="1277"/>
      <c r="CI57" s="1277"/>
      <c r="CJ57" s="1277"/>
      <c r="CK57" s="1277"/>
      <c r="CL57" s="1277"/>
      <c r="CM57" s="1277"/>
      <c r="CN57" s="1277">
        <v>56.1</v>
      </c>
      <c r="CO57" s="1277"/>
      <c r="CP57" s="1277"/>
      <c r="CQ57" s="1277"/>
      <c r="CR57" s="1277"/>
      <c r="CS57" s="1277"/>
      <c r="CT57" s="1277"/>
      <c r="CU57" s="1277"/>
      <c r="CV57" s="1277">
        <v>58.8</v>
      </c>
      <c r="CW57" s="1277"/>
      <c r="CX57" s="1277"/>
      <c r="CY57" s="1277"/>
      <c r="CZ57" s="1277"/>
      <c r="DA57" s="1277"/>
      <c r="DB57" s="1277"/>
      <c r="DC57" s="1277"/>
      <c r="DD57" s="387"/>
      <c r="DE57" s="386"/>
    </row>
    <row r="58" spans="1:109" s="382" customFormat="1" x14ac:dyDescent="0.15">
      <c r="A58" s="367"/>
      <c r="B58" s="386"/>
      <c r="G58" s="1275"/>
      <c r="H58" s="1275"/>
      <c r="I58" s="1278"/>
      <c r="J58" s="1278"/>
      <c r="K58" s="1282"/>
      <c r="L58" s="1282"/>
      <c r="M58" s="1282"/>
      <c r="N58" s="1282"/>
      <c r="AM58" s="367"/>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587</v>
      </c>
    </row>
    <row r="64" spans="1:109" x14ac:dyDescent="0.15">
      <c r="B64" s="374"/>
      <c r="G64" s="381"/>
      <c r="I64" s="394"/>
      <c r="J64" s="394"/>
      <c r="K64" s="394"/>
      <c r="L64" s="394"/>
      <c r="M64" s="394"/>
      <c r="N64" s="395"/>
      <c r="AM64" s="381"/>
      <c r="AN64" s="381" t="s">
        <v>581</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3" t="s">
        <v>591</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x14ac:dyDescent="0.15">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x14ac:dyDescent="0.15">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x14ac:dyDescent="0.15">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x14ac:dyDescent="0.15">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582</v>
      </c>
    </row>
    <row r="72" spans="2:107" x14ac:dyDescent="0.15">
      <c r="B72" s="374"/>
      <c r="G72" s="1275"/>
      <c r="H72" s="1275"/>
      <c r="I72" s="1275"/>
      <c r="J72" s="1275"/>
      <c r="K72" s="384"/>
      <c r="L72" s="384"/>
      <c r="M72" s="385"/>
      <c r="N72" s="385"/>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1" t="s">
        <v>395</v>
      </c>
      <c r="BQ72" s="1281"/>
      <c r="BR72" s="1281"/>
      <c r="BS72" s="1281"/>
      <c r="BT72" s="1281"/>
      <c r="BU72" s="1281"/>
      <c r="BV72" s="1281"/>
      <c r="BW72" s="1281"/>
      <c r="BX72" s="1281" t="s">
        <v>396</v>
      </c>
      <c r="BY72" s="1281"/>
      <c r="BZ72" s="1281"/>
      <c r="CA72" s="1281"/>
      <c r="CB72" s="1281"/>
      <c r="CC72" s="1281"/>
      <c r="CD72" s="1281"/>
      <c r="CE72" s="1281"/>
      <c r="CF72" s="1281" t="s">
        <v>397</v>
      </c>
      <c r="CG72" s="1281"/>
      <c r="CH72" s="1281"/>
      <c r="CI72" s="1281"/>
      <c r="CJ72" s="1281"/>
      <c r="CK72" s="1281"/>
      <c r="CL72" s="1281"/>
      <c r="CM72" s="1281"/>
      <c r="CN72" s="1281" t="s">
        <v>398</v>
      </c>
      <c r="CO72" s="1281"/>
      <c r="CP72" s="1281"/>
      <c r="CQ72" s="1281"/>
      <c r="CR72" s="1281"/>
      <c r="CS72" s="1281"/>
      <c r="CT72" s="1281"/>
      <c r="CU72" s="1281"/>
      <c r="CV72" s="1281" t="s">
        <v>399</v>
      </c>
      <c r="CW72" s="1281"/>
      <c r="CX72" s="1281"/>
      <c r="CY72" s="1281"/>
      <c r="CZ72" s="1281"/>
      <c r="DA72" s="1281"/>
      <c r="DB72" s="1281"/>
      <c r="DC72" s="1281"/>
    </row>
    <row r="73" spans="2:107" x14ac:dyDescent="0.15">
      <c r="B73" s="374"/>
      <c r="G73" s="1293"/>
      <c r="H73" s="1293"/>
      <c r="I73" s="1293"/>
      <c r="J73" s="1293"/>
      <c r="K73" s="1276"/>
      <c r="L73" s="1276"/>
      <c r="M73" s="1276"/>
      <c r="N73" s="1276"/>
      <c r="AM73" s="383"/>
      <c r="AN73" s="1280" t="s">
        <v>583</v>
      </c>
      <c r="AO73" s="1280"/>
      <c r="AP73" s="1280"/>
      <c r="AQ73" s="1280"/>
      <c r="AR73" s="1280"/>
      <c r="AS73" s="1280"/>
      <c r="AT73" s="1280"/>
      <c r="AU73" s="1280"/>
      <c r="AV73" s="1280"/>
      <c r="AW73" s="1280"/>
      <c r="AX73" s="1280"/>
      <c r="AY73" s="1280"/>
      <c r="AZ73" s="1280"/>
      <c r="BA73" s="1280"/>
      <c r="BB73" s="1280" t="s">
        <v>584</v>
      </c>
      <c r="BC73" s="1280"/>
      <c r="BD73" s="1280"/>
      <c r="BE73" s="1280"/>
      <c r="BF73" s="1280"/>
      <c r="BG73" s="1280"/>
      <c r="BH73" s="1280"/>
      <c r="BI73" s="1280"/>
      <c r="BJ73" s="1280"/>
      <c r="BK73" s="1280"/>
      <c r="BL73" s="1280"/>
      <c r="BM73" s="1280"/>
      <c r="BN73" s="1280"/>
      <c r="BO73" s="1280"/>
      <c r="BP73" s="1277">
        <v>1.3</v>
      </c>
      <c r="BQ73" s="1277"/>
      <c r="BR73" s="1277"/>
      <c r="BS73" s="1277"/>
      <c r="BT73" s="1277"/>
      <c r="BU73" s="1277"/>
      <c r="BV73" s="1277"/>
      <c r="BW73" s="1277"/>
      <c r="BX73" s="1277"/>
      <c r="BY73" s="1277"/>
      <c r="BZ73" s="1277"/>
      <c r="CA73" s="1277"/>
      <c r="CB73" s="1277"/>
      <c r="CC73" s="1277"/>
      <c r="CD73" s="1277"/>
      <c r="CE73" s="1277"/>
      <c r="CF73" s="1277"/>
      <c r="CG73" s="1277"/>
      <c r="CH73" s="1277"/>
      <c r="CI73" s="1277"/>
      <c r="CJ73" s="1277"/>
      <c r="CK73" s="1277"/>
      <c r="CL73" s="1277"/>
      <c r="CM73" s="1277"/>
      <c r="CN73" s="1277"/>
      <c r="CO73" s="1277"/>
      <c r="CP73" s="1277"/>
      <c r="CQ73" s="1277"/>
      <c r="CR73" s="1277"/>
      <c r="CS73" s="1277"/>
      <c r="CT73" s="1277"/>
      <c r="CU73" s="1277"/>
      <c r="CV73" s="1277">
        <v>2.6</v>
      </c>
      <c r="CW73" s="1277"/>
      <c r="CX73" s="1277"/>
      <c r="CY73" s="1277"/>
      <c r="CZ73" s="1277"/>
      <c r="DA73" s="1277"/>
      <c r="DB73" s="1277"/>
      <c r="DC73" s="1277"/>
    </row>
    <row r="74" spans="2:107" x14ac:dyDescent="0.15">
      <c r="B74" s="374"/>
      <c r="G74" s="1293"/>
      <c r="H74" s="1293"/>
      <c r="I74" s="1293"/>
      <c r="J74" s="1293"/>
      <c r="K74" s="1276"/>
      <c r="L74" s="1276"/>
      <c r="M74" s="1276"/>
      <c r="N74" s="1276"/>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374"/>
      <c r="G75" s="1293"/>
      <c r="H75" s="1293"/>
      <c r="I75" s="1275"/>
      <c r="J75" s="1275"/>
      <c r="K75" s="1282"/>
      <c r="L75" s="1282"/>
      <c r="M75" s="1282"/>
      <c r="N75" s="1282"/>
      <c r="AM75" s="383"/>
      <c r="AN75" s="1280"/>
      <c r="AO75" s="1280"/>
      <c r="AP75" s="1280"/>
      <c r="AQ75" s="1280"/>
      <c r="AR75" s="1280"/>
      <c r="AS75" s="1280"/>
      <c r="AT75" s="1280"/>
      <c r="AU75" s="1280"/>
      <c r="AV75" s="1280"/>
      <c r="AW75" s="1280"/>
      <c r="AX75" s="1280"/>
      <c r="AY75" s="1280"/>
      <c r="AZ75" s="1280"/>
      <c r="BA75" s="1280"/>
      <c r="BB75" s="1280" t="s">
        <v>588</v>
      </c>
      <c r="BC75" s="1280"/>
      <c r="BD75" s="1280"/>
      <c r="BE75" s="1280"/>
      <c r="BF75" s="1280"/>
      <c r="BG75" s="1280"/>
      <c r="BH75" s="1280"/>
      <c r="BI75" s="1280"/>
      <c r="BJ75" s="1280"/>
      <c r="BK75" s="1280"/>
      <c r="BL75" s="1280"/>
      <c r="BM75" s="1280"/>
      <c r="BN75" s="1280"/>
      <c r="BO75" s="1280"/>
      <c r="BP75" s="1277">
        <v>6.7</v>
      </c>
      <c r="BQ75" s="1277"/>
      <c r="BR75" s="1277"/>
      <c r="BS75" s="1277"/>
      <c r="BT75" s="1277"/>
      <c r="BU75" s="1277"/>
      <c r="BV75" s="1277"/>
      <c r="BW75" s="1277"/>
      <c r="BX75" s="1277">
        <v>5.6</v>
      </c>
      <c r="BY75" s="1277"/>
      <c r="BZ75" s="1277"/>
      <c r="CA75" s="1277"/>
      <c r="CB75" s="1277"/>
      <c r="CC75" s="1277"/>
      <c r="CD75" s="1277"/>
      <c r="CE75" s="1277"/>
      <c r="CF75" s="1277">
        <v>5.5</v>
      </c>
      <c r="CG75" s="1277"/>
      <c r="CH75" s="1277"/>
      <c r="CI75" s="1277"/>
      <c r="CJ75" s="1277"/>
      <c r="CK75" s="1277"/>
      <c r="CL75" s="1277"/>
      <c r="CM75" s="1277"/>
      <c r="CN75" s="1277">
        <v>4.8</v>
      </c>
      <c r="CO75" s="1277"/>
      <c r="CP75" s="1277"/>
      <c r="CQ75" s="1277"/>
      <c r="CR75" s="1277"/>
      <c r="CS75" s="1277"/>
      <c r="CT75" s="1277"/>
      <c r="CU75" s="1277"/>
      <c r="CV75" s="1277">
        <v>4.4000000000000004</v>
      </c>
      <c r="CW75" s="1277"/>
      <c r="CX75" s="1277"/>
      <c r="CY75" s="1277"/>
      <c r="CZ75" s="1277"/>
      <c r="DA75" s="1277"/>
      <c r="DB75" s="1277"/>
      <c r="DC75" s="1277"/>
    </row>
    <row r="76" spans="2:107" x14ac:dyDescent="0.15">
      <c r="B76" s="374"/>
      <c r="G76" s="1293"/>
      <c r="H76" s="1293"/>
      <c r="I76" s="1275"/>
      <c r="J76" s="1275"/>
      <c r="K76" s="1282"/>
      <c r="L76" s="1282"/>
      <c r="M76" s="1282"/>
      <c r="N76" s="1282"/>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374"/>
      <c r="G77" s="1275"/>
      <c r="H77" s="1275"/>
      <c r="I77" s="1275"/>
      <c r="J77" s="1275"/>
      <c r="K77" s="1276"/>
      <c r="L77" s="1276"/>
      <c r="M77" s="1276"/>
      <c r="N77" s="1276"/>
      <c r="AN77" s="1281" t="s">
        <v>586</v>
      </c>
      <c r="AO77" s="1281"/>
      <c r="AP77" s="1281"/>
      <c r="AQ77" s="1281"/>
      <c r="AR77" s="1281"/>
      <c r="AS77" s="1281"/>
      <c r="AT77" s="1281"/>
      <c r="AU77" s="1281"/>
      <c r="AV77" s="1281"/>
      <c r="AW77" s="1281"/>
      <c r="AX77" s="1281"/>
      <c r="AY77" s="1281"/>
      <c r="AZ77" s="1281"/>
      <c r="BA77" s="1281"/>
      <c r="BB77" s="1280" t="s">
        <v>584</v>
      </c>
      <c r="BC77" s="1280"/>
      <c r="BD77" s="1280"/>
      <c r="BE77" s="1280"/>
      <c r="BF77" s="1280"/>
      <c r="BG77" s="1280"/>
      <c r="BH77" s="1280"/>
      <c r="BI77" s="1280"/>
      <c r="BJ77" s="1280"/>
      <c r="BK77" s="1280"/>
      <c r="BL77" s="1280"/>
      <c r="BM77" s="1280"/>
      <c r="BN77" s="1280"/>
      <c r="BO77" s="1280"/>
      <c r="BP77" s="1277">
        <v>58.8</v>
      </c>
      <c r="BQ77" s="1277"/>
      <c r="BR77" s="1277"/>
      <c r="BS77" s="1277"/>
      <c r="BT77" s="1277"/>
      <c r="BU77" s="1277"/>
      <c r="BV77" s="1277"/>
      <c r="BW77" s="1277"/>
      <c r="BX77" s="1277">
        <v>49.7</v>
      </c>
      <c r="BY77" s="1277"/>
      <c r="BZ77" s="1277"/>
      <c r="CA77" s="1277"/>
      <c r="CB77" s="1277"/>
      <c r="CC77" s="1277"/>
      <c r="CD77" s="1277"/>
      <c r="CE77" s="1277"/>
      <c r="CF77" s="1277">
        <v>37.200000000000003</v>
      </c>
      <c r="CG77" s="1277"/>
      <c r="CH77" s="1277"/>
      <c r="CI77" s="1277"/>
      <c r="CJ77" s="1277"/>
      <c r="CK77" s="1277"/>
      <c r="CL77" s="1277"/>
      <c r="CM77" s="1277"/>
      <c r="CN77" s="1277">
        <v>24</v>
      </c>
      <c r="CO77" s="1277"/>
      <c r="CP77" s="1277"/>
      <c r="CQ77" s="1277"/>
      <c r="CR77" s="1277"/>
      <c r="CS77" s="1277"/>
      <c r="CT77" s="1277"/>
      <c r="CU77" s="1277"/>
      <c r="CV77" s="1277">
        <v>19.8</v>
      </c>
      <c r="CW77" s="1277"/>
      <c r="CX77" s="1277"/>
      <c r="CY77" s="1277"/>
      <c r="CZ77" s="1277"/>
      <c r="DA77" s="1277"/>
      <c r="DB77" s="1277"/>
      <c r="DC77" s="1277"/>
    </row>
    <row r="78" spans="2:107" x14ac:dyDescent="0.15">
      <c r="B78" s="374"/>
      <c r="G78" s="1275"/>
      <c r="H78" s="1275"/>
      <c r="I78" s="1275"/>
      <c r="J78" s="1275"/>
      <c r="K78" s="1276"/>
      <c r="L78" s="1276"/>
      <c r="M78" s="1276"/>
      <c r="N78" s="1276"/>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374"/>
      <c r="G79" s="1275"/>
      <c r="H79" s="1275"/>
      <c r="I79" s="1278"/>
      <c r="J79" s="1278"/>
      <c r="K79" s="1279"/>
      <c r="L79" s="1279"/>
      <c r="M79" s="1279"/>
      <c r="N79" s="1279"/>
      <c r="AN79" s="1281"/>
      <c r="AO79" s="1281"/>
      <c r="AP79" s="1281"/>
      <c r="AQ79" s="1281"/>
      <c r="AR79" s="1281"/>
      <c r="AS79" s="1281"/>
      <c r="AT79" s="1281"/>
      <c r="AU79" s="1281"/>
      <c r="AV79" s="1281"/>
      <c r="AW79" s="1281"/>
      <c r="AX79" s="1281"/>
      <c r="AY79" s="1281"/>
      <c r="AZ79" s="1281"/>
      <c r="BA79" s="1281"/>
      <c r="BB79" s="1280" t="s">
        <v>588</v>
      </c>
      <c r="BC79" s="1280"/>
      <c r="BD79" s="1280"/>
      <c r="BE79" s="1280"/>
      <c r="BF79" s="1280"/>
      <c r="BG79" s="1280"/>
      <c r="BH79" s="1280"/>
      <c r="BI79" s="1280"/>
      <c r="BJ79" s="1280"/>
      <c r="BK79" s="1280"/>
      <c r="BL79" s="1280"/>
      <c r="BM79" s="1280"/>
      <c r="BN79" s="1280"/>
      <c r="BO79" s="1280"/>
      <c r="BP79" s="1277">
        <v>12.4</v>
      </c>
      <c r="BQ79" s="1277"/>
      <c r="BR79" s="1277"/>
      <c r="BS79" s="1277"/>
      <c r="BT79" s="1277"/>
      <c r="BU79" s="1277"/>
      <c r="BV79" s="1277"/>
      <c r="BW79" s="1277"/>
      <c r="BX79" s="1277">
        <v>11.2</v>
      </c>
      <c r="BY79" s="1277"/>
      <c r="BZ79" s="1277"/>
      <c r="CA79" s="1277"/>
      <c r="CB79" s="1277"/>
      <c r="CC79" s="1277"/>
      <c r="CD79" s="1277"/>
      <c r="CE79" s="1277"/>
      <c r="CF79" s="1277">
        <v>10.1</v>
      </c>
      <c r="CG79" s="1277"/>
      <c r="CH79" s="1277"/>
      <c r="CI79" s="1277"/>
      <c r="CJ79" s="1277"/>
      <c r="CK79" s="1277"/>
      <c r="CL79" s="1277"/>
      <c r="CM79" s="1277"/>
      <c r="CN79" s="1277">
        <v>9.1</v>
      </c>
      <c r="CO79" s="1277"/>
      <c r="CP79" s="1277"/>
      <c r="CQ79" s="1277"/>
      <c r="CR79" s="1277"/>
      <c r="CS79" s="1277"/>
      <c r="CT79" s="1277"/>
      <c r="CU79" s="1277"/>
      <c r="CV79" s="1277">
        <v>8.9</v>
      </c>
      <c r="CW79" s="1277"/>
      <c r="CX79" s="1277"/>
      <c r="CY79" s="1277"/>
      <c r="CZ79" s="1277"/>
      <c r="DA79" s="1277"/>
      <c r="DB79" s="1277"/>
      <c r="DC79" s="1277"/>
    </row>
    <row r="80" spans="2:107" x14ac:dyDescent="0.15">
      <c r="B80" s="374"/>
      <c r="G80" s="1275"/>
      <c r="H80" s="1275"/>
      <c r="I80" s="1278"/>
      <c r="J80" s="1278"/>
      <c r="K80" s="1279"/>
      <c r="L80" s="1279"/>
      <c r="M80" s="1279"/>
      <c r="N80" s="1279"/>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J6LQqfMSJd+Y5eB1/p0E9FtZS6NzjZlgOvRJKYMY84TWmBepOJV8fEYlhmAW1TWz8A6vv/o8g822b3eYEiNm1Q==" saltValue="Ev5cvNBIUFZyuwQGcjUmIg=="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G80" zoomScale="70" zoomScaleNormal="70" zoomScaleSheetLayoutView="70" workbookViewId="0">
      <selection activeCell="AF111" sqref="AF111"/>
    </sheetView>
  </sheetViews>
  <sheetFormatPr defaultColWidth="0" defaultRowHeight="13.5" customHeight="1" zeroHeight="1" x14ac:dyDescent="0.15"/>
  <cols>
    <col min="1" max="34" width="2.5" style="252" customWidth="1"/>
    <col min="35" max="122" width="2.5" style="251" customWidth="1"/>
    <col min="123" max="16384" width="2.5" style="251" hidden="1"/>
  </cols>
  <sheetData>
    <row r="1" spans="2:34" ht="13.5" customHeight="1" x14ac:dyDescent="0.15">
      <c r="B1" s="251"/>
      <c r="C1" s="251"/>
      <c r="D1" s="251"/>
      <c r="E1" s="251"/>
      <c r="F1" s="251"/>
      <c r="G1" s="251"/>
      <c r="H1" s="251"/>
      <c r="I1" s="251"/>
      <c r="J1" s="251"/>
      <c r="K1" s="251"/>
      <c r="L1" s="251"/>
      <c r="M1" s="251"/>
      <c r="N1" s="251"/>
      <c r="O1" s="251"/>
      <c r="P1" s="251"/>
      <c r="Q1" s="251"/>
      <c r="R1" s="251"/>
      <c r="S1" s="251"/>
      <c r="T1" s="251"/>
      <c r="U1" s="251"/>
      <c r="V1" s="251"/>
      <c r="W1" s="251"/>
      <c r="X1" s="251"/>
      <c r="Y1" s="251"/>
      <c r="Z1" s="251"/>
      <c r="AA1" s="251"/>
      <c r="AB1" s="251"/>
      <c r="AC1" s="251"/>
      <c r="AD1" s="251"/>
      <c r="AE1" s="251"/>
      <c r="AF1" s="251"/>
      <c r="AG1" s="251"/>
      <c r="AH1" s="251"/>
    </row>
    <row r="2" spans="2:34" x14ac:dyDescent="0.15">
      <c r="S2" s="251"/>
      <c r="AH2" s="251"/>
    </row>
    <row r="3" spans="2:34" x14ac:dyDescent="0.15">
      <c r="C3" s="251"/>
      <c r="D3" s="251"/>
      <c r="E3" s="251"/>
      <c r="F3" s="251"/>
      <c r="G3" s="251"/>
      <c r="H3" s="251"/>
      <c r="I3" s="251"/>
      <c r="J3" s="251"/>
      <c r="K3" s="251"/>
      <c r="L3" s="251"/>
      <c r="M3" s="251"/>
      <c r="N3" s="251"/>
      <c r="O3" s="251"/>
      <c r="P3" s="251"/>
      <c r="Q3" s="251"/>
      <c r="R3" s="251"/>
      <c r="S3" s="251"/>
      <c r="U3" s="251"/>
      <c r="V3" s="251"/>
      <c r="W3" s="251"/>
      <c r="X3" s="251"/>
      <c r="Y3" s="251"/>
      <c r="Z3" s="251"/>
      <c r="AA3" s="251"/>
      <c r="AB3" s="251"/>
      <c r="AC3" s="251"/>
      <c r="AD3" s="251"/>
      <c r="AE3" s="251"/>
      <c r="AF3" s="251"/>
      <c r="AG3" s="251"/>
      <c r="AH3" s="251"/>
    </row>
    <row r="4" spans="2:34" x14ac:dyDescent="0.15"/>
    <row r="5" spans="2:34" x14ac:dyDescent="0.15"/>
    <row r="6" spans="2:34" x14ac:dyDescent="0.15"/>
    <row r="7" spans="2:34" x14ac:dyDescent="0.15"/>
    <row r="8" spans="2:34" x14ac:dyDescent="0.15"/>
    <row r="9" spans="2:34" x14ac:dyDescent="0.15">
      <c r="AH9" s="25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1"/>
    </row>
    <row r="18" spans="12:34" x14ac:dyDescent="0.15"/>
    <row r="19" spans="12:34" x14ac:dyDescent="0.15"/>
    <row r="20" spans="12:34" x14ac:dyDescent="0.15">
      <c r="AH20" s="251"/>
    </row>
    <row r="21" spans="12:34" x14ac:dyDescent="0.15">
      <c r="AH21" s="251"/>
    </row>
    <row r="22" spans="12:34" x14ac:dyDescent="0.15"/>
    <row r="23" spans="12:34" x14ac:dyDescent="0.15"/>
    <row r="24" spans="12:34" x14ac:dyDescent="0.15">
      <c r="Q24" s="251"/>
    </row>
    <row r="25" spans="12:34" x14ac:dyDescent="0.15"/>
    <row r="26" spans="12:34" x14ac:dyDescent="0.15"/>
    <row r="27" spans="12:34" x14ac:dyDescent="0.15"/>
    <row r="28" spans="12:34" x14ac:dyDescent="0.15">
      <c r="O28" s="251"/>
      <c r="T28" s="251"/>
      <c r="AH28" s="251"/>
    </row>
    <row r="29" spans="12:34" x14ac:dyDescent="0.15"/>
    <row r="30" spans="12:34" x14ac:dyDescent="0.15"/>
    <row r="31" spans="12:34" x14ac:dyDescent="0.15">
      <c r="Q31" s="251"/>
    </row>
    <row r="32" spans="12:34" x14ac:dyDescent="0.15">
      <c r="L32" s="251"/>
    </row>
    <row r="33" spans="2:34" x14ac:dyDescent="0.15">
      <c r="C33" s="251"/>
      <c r="E33" s="251"/>
      <c r="G33" s="251"/>
      <c r="I33" s="251"/>
      <c r="X33" s="251"/>
    </row>
    <row r="34" spans="2:34" x14ac:dyDescent="0.15">
      <c r="B34" s="251"/>
      <c r="P34" s="251"/>
      <c r="R34" s="251"/>
      <c r="T34" s="251"/>
    </row>
    <row r="35" spans="2:34" x14ac:dyDescent="0.15">
      <c r="D35" s="251"/>
      <c r="W35" s="251"/>
      <c r="AC35" s="251"/>
      <c r="AD35" s="251"/>
      <c r="AE35" s="251"/>
      <c r="AF35" s="251"/>
      <c r="AG35" s="251"/>
      <c r="AH35" s="251"/>
    </row>
    <row r="36" spans="2:34" x14ac:dyDescent="0.15">
      <c r="H36" s="251"/>
      <c r="J36" s="251"/>
      <c r="K36" s="251"/>
      <c r="M36" s="251"/>
      <c r="Y36" s="251"/>
      <c r="Z36" s="251"/>
      <c r="AA36" s="251"/>
      <c r="AB36" s="251"/>
      <c r="AC36" s="251"/>
      <c r="AD36" s="251"/>
      <c r="AE36" s="251"/>
      <c r="AF36" s="251"/>
      <c r="AG36" s="251"/>
      <c r="AH36" s="251"/>
    </row>
    <row r="37" spans="2:34" x14ac:dyDescent="0.15">
      <c r="AH37" s="251"/>
    </row>
    <row r="38" spans="2:34" x14ac:dyDescent="0.15">
      <c r="AG38" s="251"/>
      <c r="AH38" s="251"/>
    </row>
    <row r="39" spans="2:34" x14ac:dyDescent="0.15"/>
    <row r="40" spans="2:34" x14ac:dyDescent="0.15">
      <c r="X40" s="251"/>
    </row>
    <row r="41" spans="2:34" x14ac:dyDescent="0.15">
      <c r="R41" s="251"/>
    </row>
    <row r="42" spans="2:34" x14ac:dyDescent="0.15">
      <c r="W42" s="251"/>
    </row>
    <row r="43" spans="2:34" x14ac:dyDescent="0.15">
      <c r="Y43" s="251"/>
      <c r="Z43" s="251"/>
      <c r="AA43" s="251"/>
      <c r="AB43" s="251"/>
      <c r="AC43" s="251"/>
      <c r="AD43" s="251"/>
      <c r="AE43" s="251"/>
      <c r="AF43" s="251"/>
      <c r="AG43" s="251"/>
      <c r="AH43" s="251"/>
    </row>
    <row r="44" spans="2:34" x14ac:dyDescent="0.15">
      <c r="AH44" s="251"/>
    </row>
    <row r="45" spans="2:34" x14ac:dyDescent="0.15">
      <c r="X45" s="251"/>
    </row>
    <row r="46" spans="2:34" x14ac:dyDescent="0.15"/>
    <row r="47" spans="2:34" x14ac:dyDescent="0.15"/>
    <row r="48" spans="2:34" x14ac:dyDescent="0.15">
      <c r="W48" s="251"/>
      <c r="Y48" s="251"/>
      <c r="Z48" s="251"/>
      <c r="AA48" s="251"/>
      <c r="AB48" s="251"/>
      <c r="AC48" s="251"/>
      <c r="AD48" s="251"/>
      <c r="AE48" s="251"/>
      <c r="AF48" s="251"/>
      <c r="AG48" s="251"/>
      <c r="AH48" s="251"/>
    </row>
    <row r="49" spans="28:34" x14ac:dyDescent="0.15"/>
    <row r="50" spans="28:34" x14ac:dyDescent="0.15">
      <c r="AE50" s="251"/>
      <c r="AF50" s="251"/>
      <c r="AG50" s="251"/>
      <c r="AH50" s="251"/>
    </row>
    <row r="51" spans="28:34" x14ac:dyDescent="0.15">
      <c r="AC51" s="251"/>
      <c r="AD51" s="251"/>
      <c r="AE51" s="251"/>
      <c r="AF51" s="251"/>
      <c r="AG51" s="251"/>
      <c r="AH51" s="251"/>
    </row>
    <row r="52" spans="28:34" x14ac:dyDescent="0.15"/>
    <row r="53" spans="28:34" x14ac:dyDescent="0.15">
      <c r="AF53" s="251"/>
      <c r="AG53" s="251"/>
      <c r="AH53" s="251"/>
    </row>
    <row r="54" spans="28:34" x14ac:dyDescent="0.15">
      <c r="AH54" s="251"/>
    </row>
    <row r="55" spans="28:34" x14ac:dyDescent="0.15"/>
    <row r="56" spans="28:34" x14ac:dyDescent="0.15">
      <c r="AB56" s="251"/>
      <c r="AC56" s="251"/>
      <c r="AD56" s="251"/>
      <c r="AE56" s="251"/>
      <c r="AF56" s="251"/>
      <c r="AG56" s="251"/>
      <c r="AH56" s="251"/>
    </row>
    <row r="57" spans="28:34" x14ac:dyDescent="0.15">
      <c r="AH57" s="251"/>
    </row>
    <row r="58" spans="28:34" x14ac:dyDescent="0.15">
      <c r="AH58" s="251"/>
    </row>
    <row r="59" spans="28:34" x14ac:dyDescent="0.15"/>
    <row r="60" spans="28:34" x14ac:dyDescent="0.15"/>
    <row r="61" spans="28:34" x14ac:dyDescent="0.15"/>
    <row r="62" spans="28:34" x14ac:dyDescent="0.15"/>
    <row r="63" spans="28:34" x14ac:dyDescent="0.15">
      <c r="AH63" s="251"/>
    </row>
    <row r="64" spans="28:34" x14ac:dyDescent="0.15">
      <c r="AG64" s="251"/>
      <c r="AH64" s="251"/>
    </row>
    <row r="65" spans="28:34" x14ac:dyDescent="0.15"/>
    <row r="66" spans="28:34" x14ac:dyDescent="0.15"/>
    <row r="67" spans="28:34" x14ac:dyDescent="0.15"/>
    <row r="68" spans="28:34" x14ac:dyDescent="0.15">
      <c r="AB68" s="251"/>
      <c r="AC68" s="251"/>
      <c r="AD68" s="251"/>
      <c r="AE68" s="251"/>
      <c r="AF68" s="251"/>
      <c r="AG68" s="251"/>
      <c r="AH68" s="251"/>
    </row>
    <row r="69" spans="28:34" x14ac:dyDescent="0.15">
      <c r="AF69" s="251"/>
      <c r="AG69" s="251"/>
      <c r="AH69" s="251"/>
    </row>
    <row r="70" spans="28:34" x14ac:dyDescent="0.15"/>
    <row r="71" spans="28:34" x14ac:dyDescent="0.15"/>
    <row r="72" spans="28:34" x14ac:dyDescent="0.15"/>
    <row r="73" spans="28:34" x14ac:dyDescent="0.15"/>
    <row r="74" spans="28:34" x14ac:dyDescent="0.15"/>
    <row r="75" spans="28:34" x14ac:dyDescent="0.15">
      <c r="AH75" s="251"/>
    </row>
    <row r="76" spans="28:34" x14ac:dyDescent="0.15">
      <c r="AF76" s="251"/>
      <c r="AG76" s="251"/>
      <c r="AH76" s="251"/>
    </row>
    <row r="77" spans="28:34" x14ac:dyDescent="0.15">
      <c r="AG77" s="251"/>
      <c r="AH77" s="251"/>
    </row>
    <row r="78" spans="28:34" x14ac:dyDescent="0.15"/>
    <row r="79" spans="28:34" x14ac:dyDescent="0.15"/>
    <row r="80" spans="28:34" x14ac:dyDescent="0.15"/>
    <row r="81" spans="25:34" x14ac:dyDescent="0.15"/>
    <row r="82" spans="25:34" x14ac:dyDescent="0.15">
      <c r="Y82" s="251"/>
    </row>
    <row r="83" spans="25:34" x14ac:dyDescent="0.15">
      <c r="Y83" s="251"/>
      <c r="Z83" s="251"/>
      <c r="AA83" s="251"/>
      <c r="AB83" s="251"/>
      <c r="AC83" s="251"/>
      <c r="AD83" s="251"/>
      <c r="AE83" s="251"/>
      <c r="AF83" s="251"/>
      <c r="AG83" s="251"/>
      <c r="AH83" s="251"/>
    </row>
    <row r="84" spans="25:34" x14ac:dyDescent="0.15"/>
    <row r="85" spans="25:34" x14ac:dyDescent="0.15"/>
    <row r="86" spans="25:34" x14ac:dyDescent="0.15"/>
    <row r="87" spans="25:34" x14ac:dyDescent="0.15"/>
    <row r="88" spans="25:34" x14ac:dyDescent="0.15">
      <c r="AH88" s="25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1"/>
      <c r="AG94" s="251"/>
      <c r="AH94" s="251"/>
    </row>
    <row r="95" spans="25:34" ht="13.5" customHeight="1" x14ac:dyDescent="0.15">
      <c r="AH95" s="25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1"/>
    </row>
    <row r="102" spans="33:34" ht="13.5" customHeight="1" x14ac:dyDescent="0.15"/>
    <row r="103" spans="33:34" ht="13.5" customHeight="1" x14ac:dyDescent="0.15"/>
    <row r="104" spans="33:34" ht="13.5" customHeight="1" x14ac:dyDescent="0.15">
      <c r="AG104" s="251"/>
      <c r="AH104" s="25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1"/>
    </row>
    <row r="117" spans="34:122" ht="13.5" customHeight="1" x14ac:dyDescent="0.15"/>
    <row r="118" spans="34:122" ht="13.5" customHeight="1" x14ac:dyDescent="0.15"/>
    <row r="119" spans="34:122" ht="13.5" customHeight="1" x14ac:dyDescent="0.15"/>
    <row r="120" spans="34:122" ht="13.5" customHeight="1" x14ac:dyDescent="0.15">
      <c r="AH120" s="251"/>
    </row>
    <row r="121" spans="34:122" ht="13.5" customHeight="1" x14ac:dyDescent="0.15">
      <c r="AH121" s="251"/>
    </row>
    <row r="122" spans="34:122" ht="13.5" customHeight="1" x14ac:dyDescent="0.15"/>
    <row r="123" spans="34:122" ht="13.5" customHeight="1" x14ac:dyDescent="0.15"/>
    <row r="124" spans="34:122" ht="13.5" customHeight="1" x14ac:dyDescent="0.15"/>
    <row r="125" spans="34:122" ht="13.5" customHeight="1" x14ac:dyDescent="0.15">
      <c r="DR125" s="251" t="s">
        <v>589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xFrdx7p5j+EKcnDTZCKognoDjkyahZu50Cr6C4YlpxdNRf/pvpJ2Rqqfl9EhnJp+7isYR0rRootp61J4b92rmw==" saltValue="9+TX9kE/PcnYU7SdQg6r4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80" zoomScale="70" zoomScaleNormal="70" zoomScaleSheetLayoutView="55" workbookViewId="0">
      <selection activeCell="CN110" sqref="CN110"/>
    </sheetView>
  </sheetViews>
  <sheetFormatPr defaultColWidth="0" defaultRowHeight="13.5" customHeight="1" zeroHeight="1" x14ac:dyDescent="0.15"/>
  <cols>
    <col min="1" max="34" width="2.5" style="252" customWidth="1"/>
    <col min="35" max="122" width="2.5" style="251" customWidth="1"/>
    <col min="123" max="16384" width="2.5" style="251" hidden="1"/>
  </cols>
  <sheetData>
    <row r="1" spans="2:34" ht="13.5" customHeight="1" x14ac:dyDescent="0.15">
      <c r="B1" s="251"/>
      <c r="C1" s="251"/>
      <c r="D1" s="251"/>
      <c r="E1" s="251"/>
      <c r="F1" s="251"/>
      <c r="G1" s="251"/>
      <c r="H1" s="251"/>
      <c r="I1" s="251"/>
      <c r="J1" s="251"/>
      <c r="K1" s="251"/>
      <c r="L1" s="251"/>
      <c r="M1" s="251"/>
      <c r="N1" s="251"/>
      <c r="O1" s="251"/>
      <c r="P1" s="251"/>
      <c r="Q1" s="251"/>
      <c r="R1" s="251"/>
      <c r="S1" s="251"/>
      <c r="T1" s="251"/>
      <c r="U1" s="251"/>
      <c r="V1" s="251"/>
      <c r="W1" s="251"/>
      <c r="X1" s="251"/>
      <c r="Y1" s="251"/>
      <c r="Z1" s="251"/>
      <c r="AA1" s="251"/>
      <c r="AB1" s="251"/>
      <c r="AC1" s="251"/>
      <c r="AD1" s="251"/>
      <c r="AE1" s="251"/>
      <c r="AF1" s="251"/>
      <c r="AG1" s="251"/>
      <c r="AH1" s="251"/>
    </row>
    <row r="2" spans="2:34" x14ac:dyDescent="0.15">
      <c r="S2" s="251"/>
      <c r="AH2" s="251"/>
    </row>
    <row r="3" spans="2:34" x14ac:dyDescent="0.15">
      <c r="C3" s="251"/>
      <c r="D3" s="251"/>
      <c r="E3" s="251"/>
      <c r="F3" s="251"/>
      <c r="G3" s="251"/>
      <c r="H3" s="251"/>
      <c r="I3" s="251"/>
      <c r="J3" s="251"/>
      <c r="K3" s="251"/>
      <c r="L3" s="251"/>
      <c r="M3" s="251"/>
      <c r="N3" s="251"/>
      <c r="O3" s="251"/>
      <c r="P3" s="251"/>
      <c r="Q3" s="251"/>
      <c r="R3" s="251"/>
      <c r="S3" s="251"/>
      <c r="U3" s="251"/>
      <c r="V3" s="251"/>
      <c r="W3" s="251"/>
      <c r="X3" s="251"/>
      <c r="Y3" s="251"/>
      <c r="Z3" s="251"/>
      <c r="AA3" s="251"/>
      <c r="AB3" s="251"/>
      <c r="AC3" s="251"/>
      <c r="AD3" s="251"/>
      <c r="AE3" s="251"/>
      <c r="AF3" s="251"/>
      <c r="AG3" s="251"/>
      <c r="AH3" s="251"/>
    </row>
    <row r="4" spans="2:34" x14ac:dyDescent="0.15"/>
    <row r="5" spans="2:34" x14ac:dyDescent="0.15"/>
    <row r="6" spans="2:34" x14ac:dyDescent="0.15"/>
    <row r="7" spans="2:34" x14ac:dyDescent="0.15"/>
    <row r="8" spans="2:34" x14ac:dyDescent="0.15"/>
    <row r="9" spans="2:34" x14ac:dyDescent="0.15">
      <c r="AH9" s="25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1"/>
    </row>
    <row r="18" spans="12:34" x14ac:dyDescent="0.15"/>
    <row r="19" spans="12:34" x14ac:dyDescent="0.15"/>
    <row r="20" spans="12:34" x14ac:dyDescent="0.15">
      <c r="AH20" s="251"/>
    </row>
    <row r="21" spans="12:34" x14ac:dyDescent="0.15">
      <c r="AH21" s="251"/>
    </row>
    <row r="22" spans="12:34" x14ac:dyDescent="0.15"/>
    <row r="23" spans="12:34" x14ac:dyDescent="0.15"/>
    <row r="24" spans="12:34" x14ac:dyDescent="0.15">
      <c r="Q24" s="251"/>
    </row>
    <row r="25" spans="12:34" x14ac:dyDescent="0.15"/>
    <row r="26" spans="12:34" x14ac:dyDescent="0.15"/>
    <row r="27" spans="12:34" x14ac:dyDescent="0.15"/>
    <row r="28" spans="12:34" x14ac:dyDescent="0.15">
      <c r="O28" s="251"/>
      <c r="T28" s="251"/>
      <c r="AH28" s="251"/>
    </row>
    <row r="29" spans="12:34" x14ac:dyDescent="0.15"/>
    <row r="30" spans="12:34" x14ac:dyDescent="0.15"/>
    <row r="31" spans="12:34" x14ac:dyDescent="0.15">
      <c r="Q31" s="251"/>
    </row>
    <row r="32" spans="12:34" x14ac:dyDescent="0.15">
      <c r="L32" s="251"/>
    </row>
    <row r="33" spans="2:34" x14ac:dyDescent="0.15">
      <c r="C33" s="251"/>
      <c r="E33" s="251"/>
      <c r="G33" s="251"/>
      <c r="I33" s="251"/>
      <c r="X33" s="251"/>
    </row>
    <row r="34" spans="2:34" x14ac:dyDescent="0.15">
      <c r="B34" s="251"/>
      <c r="P34" s="251"/>
      <c r="R34" s="251"/>
      <c r="T34" s="251"/>
    </row>
    <row r="35" spans="2:34" x14ac:dyDescent="0.15">
      <c r="D35" s="251"/>
      <c r="W35" s="251"/>
      <c r="AC35" s="251"/>
      <c r="AD35" s="251"/>
      <c r="AE35" s="251"/>
      <c r="AF35" s="251"/>
      <c r="AG35" s="251"/>
      <c r="AH35" s="251"/>
    </row>
    <row r="36" spans="2:34" x14ac:dyDescent="0.15">
      <c r="H36" s="251"/>
      <c r="J36" s="251"/>
      <c r="K36" s="251"/>
      <c r="M36" s="251"/>
      <c r="Y36" s="251"/>
      <c r="Z36" s="251"/>
      <c r="AA36" s="251"/>
      <c r="AB36" s="251"/>
      <c r="AC36" s="251"/>
      <c r="AD36" s="251"/>
      <c r="AE36" s="251"/>
      <c r="AF36" s="251"/>
      <c r="AG36" s="251"/>
      <c r="AH36" s="251"/>
    </row>
    <row r="37" spans="2:34" x14ac:dyDescent="0.15">
      <c r="AH37" s="251"/>
    </row>
    <row r="38" spans="2:34" x14ac:dyDescent="0.15">
      <c r="AG38" s="251"/>
      <c r="AH38" s="251"/>
    </row>
    <row r="39" spans="2:34" x14ac:dyDescent="0.15"/>
    <row r="40" spans="2:34" x14ac:dyDescent="0.15">
      <c r="X40" s="251"/>
    </row>
    <row r="41" spans="2:34" x14ac:dyDescent="0.15">
      <c r="R41" s="251"/>
    </row>
    <row r="42" spans="2:34" x14ac:dyDescent="0.15">
      <c r="W42" s="251"/>
    </row>
    <row r="43" spans="2:34" x14ac:dyDescent="0.15">
      <c r="Y43" s="251"/>
      <c r="Z43" s="251"/>
      <c r="AA43" s="251"/>
      <c r="AB43" s="251"/>
      <c r="AC43" s="251"/>
      <c r="AD43" s="251"/>
      <c r="AE43" s="251"/>
      <c r="AF43" s="251"/>
      <c r="AG43" s="251"/>
      <c r="AH43" s="251"/>
    </row>
    <row r="44" spans="2:34" x14ac:dyDescent="0.15">
      <c r="AH44" s="251"/>
    </row>
    <row r="45" spans="2:34" x14ac:dyDescent="0.15">
      <c r="X45" s="251"/>
    </row>
    <row r="46" spans="2:34" x14ac:dyDescent="0.15"/>
    <row r="47" spans="2:34" x14ac:dyDescent="0.15"/>
    <row r="48" spans="2:34" x14ac:dyDescent="0.15">
      <c r="W48" s="251"/>
      <c r="Y48" s="251"/>
      <c r="Z48" s="251"/>
      <c r="AA48" s="251"/>
      <c r="AB48" s="251"/>
      <c r="AC48" s="251"/>
      <c r="AD48" s="251"/>
      <c r="AE48" s="251"/>
      <c r="AF48" s="251"/>
      <c r="AG48" s="251"/>
      <c r="AH48" s="251"/>
    </row>
    <row r="49" spans="28:34" x14ac:dyDescent="0.15"/>
    <row r="50" spans="28:34" x14ac:dyDescent="0.15">
      <c r="AE50" s="251"/>
      <c r="AF50" s="251"/>
      <c r="AG50" s="251"/>
      <c r="AH50" s="251"/>
    </row>
    <row r="51" spans="28:34" x14ac:dyDescent="0.15">
      <c r="AC51" s="251"/>
      <c r="AD51" s="251"/>
      <c r="AE51" s="251"/>
      <c r="AF51" s="251"/>
      <c r="AG51" s="251"/>
      <c r="AH51" s="251"/>
    </row>
    <row r="52" spans="28:34" x14ac:dyDescent="0.15"/>
    <row r="53" spans="28:34" x14ac:dyDescent="0.15">
      <c r="AF53" s="251"/>
      <c r="AG53" s="251"/>
      <c r="AH53" s="251"/>
    </row>
    <row r="54" spans="28:34" x14ac:dyDescent="0.15">
      <c r="AH54" s="251"/>
    </row>
    <row r="55" spans="28:34" x14ac:dyDescent="0.15"/>
    <row r="56" spans="28:34" x14ac:dyDescent="0.15">
      <c r="AB56" s="251"/>
      <c r="AC56" s="251"/>
      <c r="AD56" s="251"/>
      <c r="AE56" s="251"/>
      <c r="AF56" s="251"/>
      <c r="AG56" s="251"/>
      <c r="AH56" s="251"/>
    </row>
    <row r="57" spans="28:34" x14ac:dyDescent="0.15">
      <c r="AH57" s="251"/>
    </row>
    <row r="58" spans="28:34" x14ac:dyDescent="0.15">
      <c r="AH58" s="251"/>
    </row>
    <row r="59" spans="28:34" x14ac:dyDescent="0.15">
      <c r="AG59" s="251"/>
      <c r="AH59" s="251"/>
    </row>
    <row r="60" spans="28:34" x14ac:dyDescent="0.15"/>
    <row r="61" spans="28:34" x14ac:dyDescent="0.15"/>
    <row r="62" spans="28:34" x14ac:dyDescent="0.15"/>
    <row r="63" spans="28:34" x14ac:dyDescent="0.15">
      <c r="AH63" s="251"/>
    </row>
    <row r="64" spans="28:34" x14ac:dyDescent="0.15">
      <c r="AG64" s="251"/>
      <c r="AH64" s="251"/>
    </row>
    <row r="65" spans="28:34" x14ac:dyDescent="0.15"/>
    <row r="66" spans="28:34" x14ac:dyDescent="0.15"/>
    <row r="67" spans="28:34" x14ac:dyDescent="0.15"/>
    <row r="68" spans="28:34" x14ac:dyDescent="0.15">
      <c r="AB68" s="251"/>
      <c r="AC68" s="251"/>
      <c r="AD68" s="251"/>
      <c r="AE68" s="251"/>
      <c r="AF68" s="251"/>
      <c r="AG68" s="251"/>
      <c r="AH68" s="251"/>
    </row>
    <row r="69" spans="28:34" x14ac:dyDescent="0.15">
      <c r="AF69" s="251"/>
      <c r="AG69" s="251"/>
      <c r="AH69" s="251"/>
    </row>
    <row r="70" spans="28:34" x14ac:dyDescent="0.15"/>
    <row r="71" spans="28:34" x14ac:dyDescent="0.15"/>
    <row r="72" spans="28:34" x14ac:dyDescent="0.15"/>
    <row r="73" spans="28:34" x14ac:dyDescent="0.15"/>
    <row r="74" spans="28:34" x14ac:dyDescent="0.15"/>
    <row r="75" spans="28:34" x14ac:dyDescent="0.15">
      <c r="AH75" s="251"/>
    </row>
    <row r="76" spans="28:34" x14ac:dyDescent="0.15">
      <c r="AF76" s="251"/>
      <c r="AG76" s="251"/>
      <c r="AH76" s="251"/>
    </row>
    <row r="77" spans="28:34" x14ac:dyDescent="0.15">
      <c r="AG77" s="251"/>
      <c r="AH77" s="251"/>
    </row>
    <row r="78" spans="28:34" x14ac:dyDescent="0.15"/>
    <row r="79" spans="28:34" x14ac:dyDescent="0.15"/>
    <row r="80" spans="28:34" x14ac:dyDescent="0.15"/>
    <row r="81" spans="25:34" x14ac:dyDescent="0.15"/>
    <row r="82" spans="25:34" x14ac:dyDescent="0.15">
      <c r="Y82" s="251"/>
    </row>
    <row r="83" spans="25:34" x14ac:dyDescent="0.15">
      <c r="Y83" s="251"/>
      <c r="Z83" s="251"/>
      <c r="AA83" s="251"/>
      <c r="AB83" s="251"/>
      <c r="AC83" s="251"/>
      <c r="AD83" s="251"/>
      <c r="AE83" s="251"/>
      <c r="AF83" s="251"/>
      <c r="AG83" s="251"/>
      <c r="AH83" s="251"/>
    </row>
    <row r="84" spans="25:34" x14ac:dyDescent="0.15"/>
    <row r="85" spans="25:34" x14ac:dyDescent="0.15"/>
    <row r="86" spans="25:34" x14ac:dyDescent="0.15"/>
    <row r="87" spans="25:34" x14ac:dyDescent="0.15"/>
    <row r="88" spans="25:34" x14ac:dyDescent="0.15">
      <c r="AH88" s="25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1"/>
      <c r="AG94" s="251"/>
      <c r="AH94" s="251"/>
    </row>
    <row r="95" spans="25:34" ht="13.5" customHeight="1" x14ac:dyDescent="0.15">
      <c r="AH95" s="25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1"/>
    </row>
    <row r="102" spans="33:34" ht="13.5" customHeight="1" x14ac:dyDescent="0.15"/>
    <row r="103" spans="33:34" ht="13.5" customHeight="1" x14ac:dyDescent="0.15"/>
    <row r="104" spans="33:34" ht="13.5" customHeight="1" x14ac:dyDescent="0.15">
      <c r="AG104" s="251"/>
      <c r="AH104" s="25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1"/>
    </row>
    <row r="117" spans="34:122" ht="13.5" customHeight="1" x14ac:dyDescent="0.15"/>
    <row r="118" spans="34:122" ht="13.5" customHeight="1" x14ac:dyDescent="0.15"/>
    <row r="119" spans="34:122" ht="13.5" customHeight="1" x14ac:dyDescent="0.15"/>
    <row r="120" spans="34:122" ht="13.5" customHeight="1" x14ac:dyDescent="0.15">
      <c r="AH120" s="251"/>
    </row>
    <row r="121" spans="34:122" ht="13.5" customHeight="1" x14ac:dyDescent="0.15">
      <c r="AH121" s="251"/>
    </row>
    <row r="122" spans="34:122" ht="13.5" customHeight="1" x14ac:dyDescent="0.15"/>
    <row r="123" spans="34:122" ht="13.5" customHeight="1" x14ac:dyDescent="0.15"/>
    <row r="124" spans="34:122" ht="13.5" customHeight="1" x14ac:dyDescent="0.15"/>
    <row r="125" spans="34:122" ht="13.5" customHeight="1" x14ac:dyDescent="0.15">
      <c r="DR125" s="251" t="s">
        <v>589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2rppT3gQ77j2d1QHShOYHhfIFjTT97tcBo3H7n/5xWTOqexvmoNeSM6rRBFzbGn9O6N4U6SayYp5Yd87954+Mw==" saltValue="3LOs4gvj3Q9WYE4iUWBoU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392</v>
      </c>
      <c r="G2" s="136"/>
      <c r="H2" s="137"/>
    </row>
    <row r="3" spans="1:8" x14ac:dyDescent="0.15">
      <c r="A3" s="133" t="s">
        <v>385</v>
      </c>
      <c r="B3" s="138"/>
      <c r="C3" s="139"/>
      <c r="D3" s="140">
        <v>87449</v>
      </c>
      <c r="E3" s="141"/>
      <c r="F3" s="142">
        <v>118124</v>
      </c>
      <c r="G3" s="143"/>
      <c r="H3" s="144"/>
    </row>
    <row r="4" spans="1:8" x14ac:dyDescent="0.15">
      <c r="A4" s="145"/>
      <c r="B4" s="146"/>
      <c r="C4" s="147"/>
      <c r="D4" s="148">
        <v>44399</v>
      </c>
      <c r="E4" s="149"/>
      <c r="F4" s="150">
        <v>54614</v>
      </c>
      <c r="G4" s="151"/>
      <c r="H4" s="152"/>
    </row>
    <row r="5" spans="1:8" x14ac:dyDescent="0.15">
      <c r="A5" s="133" t="s">
        <v>387</v>
      </c>
      <c r="B5" s="138"/>
      <c r="C5" s="139"/>
      <c r="D5" s="140">
        <v>96880</v>
      </c>
      <c r="E5" s="141"/>
      <c r="F5" s="142">
        <v>101693</v>
      </c>
      <c r="G5" s="143"/>
      <c r="H5" s="144"/>
    </row>
    <row r="6" spans="1:8" x14ac:dyDescent="0.15">
      <c r="A6" s="145"/>
      <c r="B6" s="146"/>
      <c r="C6" s="147"/>
      <c r="D6" s="148">
        <v>53291</v>
      </c>
      <c r="E6" s="149"/>
      <c r="F6" s="150">
        <v>51066</v>
      </c>
      <c r="G6" s="151"/>
      <c r="H6" s="152"/>
    </row>
    <row r="7" spans="1:8" x14ac:dyDescent="0.15">
      <c r="A7" s="133" t="s">
        <v>388</v>
      </c>
      <c r="B7" s="138"/>
      <c r="C7" s="139"/>
      <c r="D7" s="140">
        <v>183292</v>
      </c>
      <c r="E7" s="141"/>
      <c r="F7" s="142">
        <v>96635</v>
      </c>
      <c r="G7" s="143"/>
      <c r="H7" s="144"/>
    </row>
    <row r="8" spans="1:8" x14ac:dyDescent="0.15">
      <c r="A8" s="145"/>
      <c r="B8" s="146"/>
      <c r="C8" s="147"/>
      <c r="D8" s="148">
        <v>27519</v>
      </c>
      <c r="E8" s="149"/>
      <c r="F8" s="150">
        <v>44408</v>
      </c>
      <c r="G8" s="151"/>
      <c r="H8" s="152"/>
    </row>
    <row r="9" spans="1:8" x14ac:dyDescent="0.15">
      <c r="A9" s="133" t="s">
        <v>389</v>
      </c>
      <c r="B9" s="138"/>
      <c r="C9" s="139"/>
      <c r="D9" s="140">
        <v>86570</v>
      </c>
      <c r="E9" s="141"/>
      <c r="F9" s="142">
        <v>97062</v>
      </c>
      <c r="G9" s="143"/>
      <c r="H9" s="144"/>
    </row>
    <row r="10" spans="1:8" x14ac:dyDescent="0.15">
      <c r="A10" s="145"/>
      <c r="B10" s="146"/>
      <c r="C10" s="147"/>
      <c r="D10" s="148">
        <v>47072</v>
      </c>
      <c r="E10" s="149"/>
      <c r="F10" s="150">
        <v>50112</v>
      </c>
      <c r="G10" s="151"/>
      <c r="H10" s="152"/>
    </row>
    <row r="11" spans="1:8" x14ac:dyDescent="0.15">
      <c r="A11" s="133" t="s">
        <v>390</v>
      </c>
      <c r="B11" s="138"/>
      <c r="C11" s="139"/>
      <c r="D11" s="140">
        <v>99271</v>
      </c>
      <c r="E11" s="141"/>
      <c r="F11" s="142">
        <v>106005</v>
      </c>
      <c r="G11" s="143"/>
      <c r="H11" s="144"/>
    </row>
    <row r="12" spans="1:8" x14ac:dyDescent="0.15">
      <c r="A12" s="145"/>
      <c r="B12" s="146"/>
      <c r="C12" s="153"/>
      <c r="D12" s="148">
        <v>61604</v>
      </c>
      <c r="E12" s="149"/>
      <c r="F12" s="150">
        <v>58359</v>
      </c>
      <c r="G12" s="151"/>
      <c r="H12" s="152"/>
    </row>
    <row r="13" spans="1:8" x14ac:dyDescent="0.15">
      <c r="A13" s="133"/>
      <c r="B13" s="138"/>
      <c r="C13" s="154"/>
      <c r="D13" s="155">
        <v>110692</v>
      </c>
      <c r="E13" s="156"/>
      <c r="F13" s="157">
        <v>103904</v>
      </c>
      <c r="G13" s="158"/>
      <c r="H13" s="144"/>
    </row>
    <row r="14" spans="1:8" x14ac:dyDescent="0.15">
      <c r="A14" s="145"/>
      <c r="B14" s="146"/>
      <c r="C14" s="147"/>
      <c r="D14" s="148">
        <v>46777</v>
      </c>
      <c r="E14" s="149"/>
      <c r="F14" s="150">
        <v>51712</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6.49</v>
      </c>
      <c r="C19" s="159">
        <f>ROUND(VALUE(SUBSTITUTE(実質収支比率等に係る経年分析!G$48,"▲","-")),2)</f>
        <v>5.52</v>
      </c>
      <c r="D19" s="159">
        <f>ROUND(VALUE(SUBSTITUTE(実質収支比率等に係る経年分析!H$48,"▲","-")),2)</f>
        <v>3.14</v>
      </c>
      <c r="E19" s="159">
        <f>ROUND(VALUE(SUBSTITUTE(実質収支比率等に係る経年分析!I$48,"▲","-")),2)</f>
        <v>2.44</v>
      </c>
      <c r="F19" s="159">
        <f>ROUND(VALUE(SUBSTITUTE(実質収支比率等に係る経年分析!J$48,"▲","-")),2)</f>
        <v>4.21</v>
      </c>
    </row>
    <row r="20" spans="1:11" x14ac:dyDescent="0.15">
      <c r="A20" s="159" t="s">
        <v>49</v>
      </c>
      <c r="B20" s="159">
        <f>ROUND(VALUE(SUBSTITUTE(実質収支比率等に係る経年分析!F$47,"▲","-")),2)</f>
        <v>15.62</v>
      </c>
      <c r="C20" s="159">
        <f>ROUND(VALUE(SUBSTITUTE(実質収支比率等に係る経年分析!G$47,"▲","-")),2)</f>
        <v>15.73</v>
      </c>
      <c r="D20" s="159">
        <f>ROUND(VALUE(SUBSTITUTE(実質収支比率等に係る経年分析!H$47,"▲","-")),2)</f>
        <v>14.34</v>
      </c>
      <c r="E20" s="159">
        <f>ROUND(VALUE(SUBSTITUTE(実質収支比率等に係る経年分析!I$47,"▲","-")),2)</f>
        <v>14.51</v>
      </c>
      <c r="F20" s="159">
        <f>ROUND(VALUE(SUBSTITUTE(実質収支比率等に係る経年分析!J$47,"▲","-")),2)</f>
        <v>14.61</v>
      </c>
    </row>
    <row r="21" spans="1:11" x14ac:dyDescent="0.15">
      <c r="A21" s="159" t="s">
        <v>50</v>
      </c>
      <c r="B21" s="159">
        <f>IF(ISNUMBER(VALUE(SUBSTITUTE(実質収支比率等に係る経年分析!F$49,"▲","-"))),ROUND(VALUE(SUBSTITUTE(実質収支比率等に係る経年分析!F$49,"▲","-")),2),NA())</f>
        <v>1.17</v>
      </c>
      <c r="C21" s="159">
        <f>IF(ISNUMBER(VALUE(SUBSTITUTE(実質収支比率等に係る経年分析!G$49,"▲","-"))),ROUND(VALUE(SUBSTITUTE(実質収支比率等に係る経年分析!G$49,"▲","-")),2),NA())</f>
        <v>-1.01</v>
      </c>
      <c r="D21" s="159">
        <f>IF(ISNUMBER(VALUE(SUBSTITUTE(実質収支比率等に係る経年分析!H$49,"▲","-"))),ROUND(VALUE(SUBSTITUTE(実質収支比率等に係る経年分析!H$49,"▲","-")),2),NA())</f>
        <v>-3.63</v>
      </c>
      <c r="E21" s="159">
        <f>IF(ISNUMBER(VALUE(SUBSTITUTE(実質収支比率等に係る経年分析!I$49,"▲","-"))),ROUND(VALUE(SUBSTITUTE(実質収支比率等に係る経年分析!I$49,"▲","-")),2),NA())</f>
        <v>-0.73</v>
      </c>
      <c r="F21" s="159">
        <f>IF(ISNUMBER(VALUE(SUBSTITUTE(実質収支比率等に係る経年分析!J$49,"▲","-"))),ROUND(VALUE(SUBSTITUTE(実質収支比率等に係る経年分析!J$49,"▲","-")),2),NA())</f>
        <v>1.75</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0.11</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0.03</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0.02</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0.03</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0.03</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公共下水道特別会計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0.09</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0.06</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0.13</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7.0000000000000007E-2</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0.03</v>
      </c>
    </row>
    <row r="30" spans="1:11" x14ac:dyDescent="0.15">
      <c r="A30" s="160" t="str">
        <f>IF(連結実質赤字比率に係る赤字・黒字の構成分析!C$40="",NA(),連結実質赤字比率に係る赤字・黒字の構成分析!C$40)</f>
        <v>簡易水道特別会計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0.03</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0.05</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7.0000000000000007E-2</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0.05</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0.08</v>
      </c>
    </row>
    <row r="31" spans="1:11" x14ac:dyDescent="0.15">
      <c r="A31" s="160" t="str">
        <f>IF(連結実質赤字比率に係る赤字・黒字の構成分析!C$39="",NA(),連結実質赤字比率に係る赤字・黒字の構成分析!C$39)</f>
        <v>介護保険特別会計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0.63</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0.3</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0.36</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0.48</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0.43</v>
      </c>
    </row>
    <row r="32" spans="1:11" x14ac:dyDescent="0.15">
      <c r="A32" s="160" t="str">
        <f>IF(連結実質赤字比率に係る赤字・黒字の構成分析!C$38="",NA(),連結実質赤字比率に係る赤字・黒字の構成分析!C$38)</f>
        <v>国民健康保険特別会計</v>
      </c>
      <c r="B32" s="160">
        <f>IF(ROUND(VALUE(SUBSTITUTE(連結実質赤字比率に係る赤字・黒字の構成分析!F$38,"▲", "-")), 2) &lt; 0, ABS(ROUND(VALUE(SUBSTITUTE(連結実質赤字比率に係る赤字・黒字の構成分析!F$38,"▲", "-")), 2)), NA())</f>
        <v>1.45</v>
      </c>
      <c r="C32" s="160" t="e">
        <f>IF(ROUND(VALUE(SUBSTITUTE(連結実質赤字比率に係る赤字・黒字の構成分析!F$38,"▲", "-")), 2) &gt;= 0, ABS(ROUND(VALUE(SUBSTITUTE(連結実質赤字比率に係る赤字・黒字の構成分析!F$38,"▲", "-")), 2)), NA())</f>
        <v>#N/A</v>
      </c>
      <c r="D32" s="160">
        <f>IF(ROUND(VALUE(SUBSTITUTE(連結実質赤字比率に係る赤字・黒字の構成分析!G$38,"▲", "-")), 2) &lt; 0, ABS(ROUND(VALUE(SUBSTITUTE(連結実質赤字比率に係る赤字・黒字の構成分析!G$38,"▲", "-")), 2)), NA())</f>
        <v>3.5</v>
      </c>
      <c r="E32" s="160" t="e">
        <f>IF(ROUND(VALUE(SUBSTITUTE(連結実質赤字比率に係る赤字・黒字の構成分析!G$38,"▲", "-")), 2) &gt;= 0, ABS(ROUND(VALUE(SUBSTITUTE(連結実質赤字比率に係る赤字・黒字の構成分析!G$38,"▲", "-")), 2)), NA())</f>
        <v>#N/A</v>
      </c>
      <c r="F32" s="160">
        <f>IF(ROUND(VALUE(SUBSTITUTE(連結実質赤字比率に係る赤字・黒字の構成分析!H$38,"▲", "-")), 2) &lt; 0, ABS(ROUND(VALUE(SUBSTITUTE(連結実質赤字比率に係る赤字・黒字の構成分析!H$38,"▲", "-")), 2)), NA())</f>
        <v>1.83</v>
      </c>
      <c r="G32" s="160" t="e">
        <f>IF(ROUND(VALUE(SUBSTITUTE(連結実質赤字比率に係る赤字・黒字の構成分析!H$38,"▲", "-")), 2) &gt;= 0, ABS(ROUND(VALUE(SUBSTITUTE(連結実質赤字比率に係る赤字・黒字の構成分析!H$38,"▲", "-")), 2)), NA())</f>
        <v>#N/A</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1.29</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0.53</v>
      </c>
    </row>
    <row r="33" spans="1:16" x14ac:dyDescent="0.15">
      <c r="A33" s="160" t="str">
        <f>IF(連結実質赤字比率に係る赤字・黒字の構成分析!C$37="",NA(),連結実質赤字比率に係る赤字・黒字の構成分析!C$37)</f>
        <v>上水道事業会計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1.6</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1.65</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1.88</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2.35</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2.77</v>
      </c>
    </row>
    <row r="34" spans="1:16" x14ac:dyDescent="0.15">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6.49</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5.51</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3.14</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2.44</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4.2</v>
      </c>
    </row>
    <row r="35" spans="1:16" x14ac:dyDescent="0.15">
      <c r="A35" s="160" t="str">
        <f>IF(連結実質赤字比率に係る赤字・黒字の構成分析!C$35="",NA(),連結実質赤字比率に係る赤字・黒字の構成分析!C$35)</f>
        <v>地域開発事業特別会計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6.13</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6.98</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2.57</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5.16</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6.3</v>
      </c>
    </row>
    <row r="36" spans="1:16" x14ac:dyDescent="0.15">
      <c r="A36" s="160" t="str">
        <f>IF(連結実質赤字比率に係る赤字・黒字の構成分析!C$34="",NA(),連結実質赤字比率に係る赤字・黒字の構成分析!C$34)</f>
        <v>公立芽室病院事業会計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2.4</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2.2799999999999998</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2</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0.21</v>
      </c>
      <c r="J36" s="160">
        <f>IF(ROUND(VALUE(SUBSTITUTE(連結実質赤字比率に係る赤字・黒字の構成分析!J$34,"▲", "-")), 2) &lt; 0, ABS(ROUND(VALUE(SUBSTITUTE(連結実質赤字比率に係る赤字・黒字の構成分析!J$34,"▲", "-")), 2)), NA())</f>
        <v>3.92</v>
      </c>
      <c r="K36" s="160" t="e">
        <f>IF(ROUND(VALUE(SUBSTITUTE(連結実質赤字比率に係る赤字・黒字の構成分析!J$34,"▲", "-")), 2) &gt;= 0, ABS(ROUND(VALUE(SUBSTITUTE(連結実質赤字比率に係る赤字・黒字の構成分析!J$34,"▲", "-")), 2)), NA())</f>
        <v>#N/A</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889</v>
      </c>
      <c r="E42" s="161"/>
      <c r="F42" s="161"/>
      <c r="G42" s="161">
        <f>'実質公債費比率（分子）の構造'!L$52</f>
        <v>917</v>
      </c>
      <c r="H42" s="161"/>
      <c r="I42" s="161"/>
      <c r="J42" s="161">
        <f>'実質公債費比率（分子）の構造'!M$52</f>
        <v>890</v>
      </c>
      <c r="K42" s="161"/>
      <c r="L42" s="161"/>
      <c r="M42" s="161">
        <f>'実質公債費比率（分子）の構造'!N$52</f>
        <v>903</v>
      </c>
      <c r="N42" s="161"/>
      <c r="O42" s="161"/>
      <c r="P42" s="161">
        <f>'実質公債費比率（分子）の構造'!O$52</f>
        <v>853</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f>'実質公債費比率（分子）の構造'!K$50</f>
        <v>44</v>
      </c>
      <c r="C44" s="161"/>
      <c r="D44" s="161"/>
      <c r="E44" s="161">
        <f>'実質公債費比率（分子）の構造'!L$50</f>
        <v>55</v>
      </c>
      <c r="F44" s="161"/>
      <c r="G44" s="161"/>
      <c r="H44" s="161">
        <f>'実質公債費比率（分子）の構造'!M$50</f>
        <v>145</v>
      </c>
      <c r="I44" s="161"/>
      <c r="J44" s="161"/>
      <c r="K44" s="161">
        <f>'実質公債費比率（分子）の構造'!N$50</f>
        <v>98</v>
      </c>
      <c r="L44" s="161"/>
      <c r="M44" s="161"/>
      <c r="N44" s="161">
        <f>'実質公債費比率（分子）の構造'!O$50</f>
        <v>105</v>
      </c>
      <c r="O44" s="161"/>
      <c r="P44" s="161"/>
    </row>
    <row r="45" spans="1:16" x14ac:dyDescent="0.15">
      <c r="A45" s="161" t="s">
        <v>60</v>
      </c>
      <c r="B45" s="161">
        <f>'実質公債費比率（分子）の構造'!K$49</f>
        <v>32</v>
      </c>
      <c r="C45" s="161"/>
      <c r="D45" s="161"/>
      <c r="E45" s="161">
        <f>'実質公債費比率（分子）の構造'!L$49</f>
        <v>32</v>
      </c>
      <c r="F45" s="161"/>
      <c r="G45" s="161"/>
      <c r="H45" s="161">
        <f>'実質公債費比率（分子）の構造'!M$49</f>
        <v>29</v>
      </c>
      <c r="I45" s="161"/>
      <c r="J45" s="161"/>
      <c r="K45" s="161">
        <f>'実質公債費比率（分子）の構造'!N$49</f>
        <v>15</v>
      </c>
      <c r="L45" s="161"/>
      <c r="M45" s="161"/>
      <c r="N45" s="161">
        <f>'実質公債費比率（分子）の構造'!O$49</f>
        <v>13</v>
      </c>
      <c r="O45" s="161"/>
      <c r="P45" s="161"/>
    </row>
    <row r="46" spans="1:16" x14ac:dyDescent="0.15">
      <c r="A46" s="161" t="s">
        <v>61</v>
      </c>
      <c r="B46" s="161">
        <f>'実質公債費比率（分子）の構造'!K$48</f>
        <v>247</v>
      </c>
      <c r="C46" s="161"/>
      <c r="D46" s="161"/>
      <c r="E46" s="161">
        <f>'実質公債費比率（分子）の構造'!L$48</f>
        <v>234</v>
      </c>
      <c r="F46" s="161"/>
      <c r="G46" s="161"/>
      <c r="H46" s="161">
        <f>'実質公債費比率（分子）の構造'!M$48</f>
        <v>205</v>
      </c>
      <c r="I46" s="161"/>
      <c r="J46" s="161"/>
      <c r="K46" s="161">
        <f>'実質公債費比率（分子）の構造'!N$48</f>
        <v>230</v>
      </c>
      <c r="L46" s="161"/>
      <c r="M46" s="161"/>
      <c r="N46" s="161">
        <f>'実質公債費比率（分子）の構造'!O$48</f>
        <v>178</v>
      </c>
      <c r="O46" s="161"/>
      <c r="P46" s="161"/>
    </row>
    <row r="47" spans="1:16" x14ac:dyDescent="0.15">
      <c r="A47" s="161" t="s">
        <v>14</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931</v>
      </c>
      <c r="C49" s="161"/>
      <c r="D49" s="161"/>
      <c r="E49" s="161">
        <f>'実質公債費比率（分子）の構造'!L$45</f>
        <v>915</v>
      </c>
      <c r="F49" s="161"/>
      <c r="G49" s="161"/>
      <c r="H49" s="161">
        <f>'実質公債費比率（分子）の構造'!M$45</f>
        <v>902</v>
      </c>
      <c r="I49" s="161"/>
      <c r="J49" s="161"/>
      <c r="K49" s="161">
        <f>'実質公債費比率（分子）の構造'!N$45</f>
        <v>782</v>
      </c>
      <c r="L49" s="161"/>
      <c r="M49" s="161"/>
      <c r="N49" s="161">
        <f>'実質公債費比率（分子）の構造'!O$45</f>
        <v>794</v>
      </c>
      <c r="O49" s="161"/>
      <c r="P49" s="161"/>
    </row>
    <row r="50" spans="1:16" x14ac:dyDescent="0.15">
      <c r="A50" s="161" t="s">
        <v>64</v>
      </c>
      <c r="B50" s="161" t="e">
        <f>NA()</f>
        <v>#N/A</v>
      </c>
      <c r="C50" s="161">
        <f>IF(ISNUMBER('実質公債費比率（分子）の構造'!K$53),'実質公債費比率（分子）の構造'!K$53,NA())</f>
        <v>365</v>
      </c>
      <c r="D50" s="161" t="e">
        <f>NA()</f>
        <v>#N/A</v>
      </c>
      <c r="E50" s="161" t="e">
        <f>NA()</f>
        <v>#N/A</v>
      </c>
      <c r="F50" s="161">
        <f>IF(ISNUMBER('実質公債費比率（分子）の構造'!L$53),'実質公債費比率（分子）の構造'!L$53,NA())</f>
        <v>319</v>
      </c>
      <c r="G50" s="161" t="e">
        <f>NA()</f>
        <v>#N/A</v>
      </c>
      <c r="H50" s="161" t="e">
        <f>NA()</f>
        <v>#N/A</v>
      </c>
      <c r="I50" s="161">
        <f>IF(ISNUMBER('実質公債費比率（分子）の構造'!M$53),'実質公債費比率（分子）の構造'!M$53,NA())</f>
        <v>391</v>
      </c>
      <c r="J50" s="161" t="e">
        <f>NA()</f>
        <v>#N/A</v>
      </c>
      <c r="K50" s="161" t="e">
        <f>NA()</f>
        <v>#N/A</v>
      </c>
      <c r="L50" s="161">
        <f>IF(ISNUMBER('実質公債費比率（分子）の構造'!N$53),'実質公債費比率（分子）の構造'!N$53,NA())</f>
        <v>222</v>
      </c>
      <c r="M50" s="161" t="e">
        <f>NA()</f>
        <v>#N/A</v>
      </c>
      <c r="N50" s="161" t="e">
        <f>NA()</f>
        <v>#N/A</v>
      </c>
      <c r="O50" s="161">
        <f>IF(ISNUMBER('実質公債費比率（分子）の構造'!O$53),'実質公債費比率（分子）の構造'!O$53,NA())</f>
        <v>237</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37</v>
      </c>
      <c r="B56" s="160"/>
      <c r="C56" s="160"/>
      <c r="D56" s="160">
        <f>'将来負担比率（分子）の構造'!I$52</f>
        <v>8549</v>
      </c>
      <c r="E56" s="160"/>
      <c r="F56" s="160"/>
      <c r="G56" s="160">
        <f>'将来負担比率（分子）の構造'!J$52</f>
        <v>8758</v>
      </c>
      <c r="H56" s="160"/>
      <c r="I56" s="160"/>
      <c r="J56" s="160">
        <f>'将来負担比率（分子）の構造'!K$52</f>
        <v>8591</v>
      </c>
      <c r="K56" s="160"/>
      <c r="L56" s="160"/>
      <c r="M56" s="160">
        <f>'将来負担比率（分子）の構造'!L$52</f>
        <v>8197</v>
      </c>
      <c r="N56" s="160"/>
      <c r="O56" s="160"/>
      <c r="P56" s="160">
        <f>'将来負担比率（分子）の構造'!M$52</f>
        <v>8280</v>
      </c>
    </row>
    <row r="57" spans="1:16" x14ac:dyDescent="0.15">
      <c r="A57" s="160" t="s">
        <v>36</v>
      </c>
      <c r="B57" s="160"/>
      <c r="C57" s="160"/>
      <c r="D57" s="160">
        <f>'将来負担比率（分子）の構造'!I$51</f>
        <v>353</v>
      </c>
      <c r="E57" s="160"/>
      <c r="F57" s="160"/>
      <c r="G57" s="160">
        <f>'将来負担比率（分子）の構造'!J$51</f>
        <v>313</v>
      </c>
      <c r="H57" s="160"/>
      <c r="I57" s="160"/>
      <c r="J57" s="160">
        <f>'将来負担比率（分子）の構造'!K$51</f>
        <v>274</v>
      </c>
      <c r="K57" s="160"/>
      <c r="L57" s="160"/>
      <c r="M57" s="160">
        <f>'将来負担比率（分子）の構造'!L$51</f>
        <v>236</v>
      </c>
      <c r="N57" s="160"/>
      <c r="O57" s="160"/>
      <c r="P57" s="160">
        <f>'将来負担比率（分子）の構造'!M$51</f>
        <v>199</v>
      </c>
    </row>
    <row r="58" spans="1:16" x14ac:dyDescent="0.15">
      <c r="A58" s="160" t="s">
        <v>35</v>
      </c>
      <c r="B58" s="160"/>
      <c r="C58" s="160"/>
      <c r="D58" s="160">
        <f>'将来負担比率（分子）の構造'!I$50</f>
        <v>4157</v>
      </c>
      <c r="E58" s="160"/>
      <c r="F58" s="160"/>
      <c r="G58" s="160">
        <f>'将来負担比率（分子）の構造'!J$50</f>
        <v>4207</v>
      </c>
      <c r="H58" s="160"/>
      <c r="I58" s="160"/>
      <c r="J58" s="160">
        <f>'将来負担比率（分子）の構造'!K$50</f>
        <v>3966</v>
      </c>
      <c r="K58" s="160"/>
      <c r="L58" s="160"/>
      <c r="M58" s="160">
        <f>'将来負担比率（分子）の構造'!L$50</f>
        <v>3800</v>
      </c>
      <c r="N58" s="160"/>
      <c r="O58" s="160"/>
      <c r="P58" s="160">
        <f>'将来負担比率（分子）の構造'!M$50</f>
        <v>3582</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1882</v>
      </c>
      <c r="C62" s="160"/>
      <c r="D62" s="160"/>
      <c r="E62" s="160">
        <f>'将来負担比率（分子）の構造'!J$45</f>
        <v>1724</v>
      </c>
      <c r="F62" s="160"/>
      <c r="G62" s="160"/>
      <c r="H62" s="160">
        <f>'将来負担比率（分子）の構造'!K$45</f>
        <v>1592</v>
      </c>
      <c r="I62" s="160"/>
      <c r="J62" s="160"/>
      <c r="K62" s="160">
        <f>'将来負担比率（分子）の構造'!L$45</f>
        <v>1147</v>
      </c>
      <c r="L62" s="160"/>
      <c r="M62" s="160"/>
      <c r="N62" s="160">
        <f>'将来負担比率（分子）の構造'!M$45</f>
        <v>1107</v>
      </c>
      <c r="O62" s="160"/>
      <c r="P62" s="160"/>
    </row>
    <row r="63" spans="1:16" x14ac:dyDescent="0.15">
      <c r="A63" s="160" t="s">
        <v>28</v>
      </c>
      <c r="B63" s="160">
        <f>'将来負担比率（分子）の構造'!I$44</f>
        <v>259</v>
      </c>
      <c r="C63" s="160"/>
      <c r="D63" s="160"/>
      <c r="E63" s="160">
        <f>'将来負担比率（分子）の構造'!J$44</f>
        <v>236</v>
      </c>
      <c r="F63" s="160"/>
      <c r="G63" s="160"/>
      <c r="H63" s="160">
        <f>'将来負担比率（分子）の構造'!K$44</f>
        <v>218</v>
      </c>
      <c r="I63" s="160"/>
      <c r="J63" s="160"/>
      <c r="K63" s="160">
        <f>'将来負担比率（分子）の構造'!L$44</f>
        <v>56</v>
      </c>
      <c r="L63" s="160"/>
      <c r="M63" s="160"/>
      <c r="N63" s="160">
        <f>'将来負担比率（分子）の構造'!M$44</f>
        <v>52</v>
      </c>
      <c r="O63" s="160"/>
      <c r="P63" s="160"/>
    </row>
    <row r="64" spans="1:16" x14ac:dyDescent="0.15">
      <c r="A64" s="160" t="s">
        <v>27</v>
      </c>
      <c r="B64" s="160">
        <f>'将来負担比率（分子）の構造'!I$43</f>
        <v>2420</v>
      </c>
      <c r="C64" s="160"/>
      <c r="D64" s="160"/>
      <c r="E64" s="160">
        <f>'将来負担比率（分子）の構造'!J$43</f>
        <v>2181</v>
      </c>
      <c r="F64" s="160"/>
      <c r="G64" s="160"/>
      <c r="H64" s="160">
        <f>'将来負担比率（分子）の構造'!K$43</f>
        <v>2032</v>
      </c>
      <c r="I64" s="160"/>
      <c r="J64" s="160"/>
      <c r="K64" s="160">
        <f>'将来負担比率（分子）の構造'!L$43</f>
        <v>1939</v>
      </c>
      <c r="L64" s="160"/>
      <c r="M64" s="160"/>
      <c r="N64" s="160">
        <f>'将来負担比率（分子）の構造'!M$43</f>
        <v>1829</v>
      </c>
      <c r="O64" s="160"/>
      <c r="P64" s="160"/>
    </row>
    <row r="65" spans="1:16" x14ac:dyDescent="0.15">
      <c r="A65" s="160" t="s">
        <v>26</v>
      </c>
      <c r="B65" s="160">
        <f>'将来負担比率（分子）の構造'!I$42</f>
        <v>421</v>
      </c>
      <c r="C65" s="160"/>
      <c r="D65" s="160"/>
      <c r="E65" s="160">
        <f>'将来負担比率（分子）の構造'!J$42</f>
        <v>465</v>
      </c>
      <c r="F65" s="160"/>
      <c r="G65" s="160"/>
      <c r="H65" s="160">
        <f>'将来負担比率（分子）の構造'!K$42</f>
        <v>474</v>
      </c>
      <c r="I65" s="160"/>
      <c r="J65" s="160"/>
      <c r="K65" s="160">
        <f>'将来負担比率（分子）の構造'!L$42</f>
        <v>466</v>
      </c>
      <c r="L65" s="160"/>
      <c r="M65" s="160"/>
      <c r="N65" s="160">
        <f>'将来負担比率（分子）の構造'!M$42</f>
        <v>433</v>
      </c>
      <c r="O65" s="160"/>
      <c r="P65" s="160"/>
    </row>
    <row r="66" spans="1:16" x14ac:dyDescent="0.15">
      <c r="A66" s="160" t="s">
        <v>25</v>
      </c>
      <c r="B66" s="160">
        <f>'将来負担比率（分子）の構造'!I$41</f>
        <v>8167</v>
      </c>
      <c r="C66" s="160"/>
      <c r="D66" s="160"/>
      <c r="E66" s="160">
        <f>'将来負担比率（分子）の構造'!J$41</f>
        <v>8228</v>
      </c>
      <c r="F66" s="160"/>
      <c r="G66" s="160"/>
      <c r="H66" s="160">
        <f>'将来負担比率（分子）の構造'!K$41</f>
        <v>8136</v>
      </c>
      <c r="I66" s="160"/>
      <c r="J66" s="160"/>
      <c r="K66" s="160">
        <f>'将来負担比率（分子）の構造'!L$41</f>
        <v>8308</v>
      </c>
      <c r="L66" s="160"/>
      <c r="M66" s="160"/>
      <c r="N66" s="160">
        <f>'将来負担比率（分子）の構造'!M$41</f>
        <v>8809</v>
      </c>
      <c r="O66" s="160"/>
      <c r="P66" s="160"/>
    </row>
    <row r="67" spans="1:16" x14ac:dyDescent="0.15">
      <c r="A67" s="160" t="s">
        <v>68</v>
      </c>
      <c r="B67" s="160" t="e">
        <f>NA()</f>
        <v>#N/A</v>
      </c>
      <c r="C67" s="160">
        <f>IF(ISNUMBER('将来負担比率（分子）の構造'!I$53), IF('将来負担比率（分子）の構造'!I$53 &lt; 0, 0, '将来負担比率（分子）の構造'!I$53), NA())</f>
        <v>90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169</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1050</v>
      </c>
      <c r="C72" s="164">
        <f>基金残高に係る経年分析!G55</f>
        <v>1050</v>
      </c>
      <c r="D72" s="164">
        <f>基金残高に係る経年分析!H55</f>
        <v>1050</v>
      </c>
    </row>
    <row r="73" spans="1:16" x14ac:dyDescent="0.15">
      <c r="A73" s="163" t="s">
        <v>71</v>
      </c>
      <c r="B73" s="164">
        <f>基金残高に係る経年分析!F56</f>
        <v>380</v>
      </c>
      <c r="C73" s="164">
        <f>基金残高に係る経年分析!G56</f>
        <v>374</v>
      </c>
      <c r="D73" s="164">
        <f>基金残高に係る経年分析!H56</f>
        <v>371</v>
      </c>
    </row>
    <row r="74" spans="1:16" x14ac:dyDescent="0.15">
      <c r="A74" s="163" t="s">
        <v>72</v>
      </c>
      <c r="B74" s="164">
        <f>基金残高に係る経年分析!F57</f>
        <v>2537</v>
      </c>
      <c r="C74" s="164">
        <f>基金残高に係る経年分析!G57</f>
        <v>2376</v>
      </c>
      <c r="D74" s="164">
        <f>基金残高に係る経年分析!H57</f>
        <v>2160</v>
      </c>
    </row>
  </sheetData>
  <sheetProtection algorithmName="SHA-512" hashValue="mP5IhMMW5fGp5TMjBoEs/TpqUTyTXxjy6IGsCt/djK4Uvd0dT1IdBy6XTXDynNcispoFB7tAvBSjz66+GrbdoQ==" saltValue="CW6YYU2STjaaSiGmeWGy2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election activeCell="Z43" sqref="Z43"/>
    </sheetView>
  </sheetViews>
  <sheetFormatPr defaultColWidth="0" defaultRowHeight="11.25" customHeight="1" zeroHeight="1" x14ac:dyDescent="0.15"/>
  <cols>
    <col min="1" max="95" width="1.625" style="196" customWidth="1"/>
    <col min="96" max="133" width="1.625" style="207" customWidth="1"/>
    <col min="134" max="143" width="1.625" style="196" customWidth="1"/>
    <col min="144" max="16384" width="0" style="196" hidden="1"/>
  </cols>
  <sheetData>
    <row r="1" spans="2:143" ht="22.5" customHeight="1" thickBot="1" x14ac:dyDescent="0.2">
      <c r="B1" s="193"/>
      <c r="C1" s="194"/>
      <c r="D1" s="194"/>
      <c r="E1" s="194"/>
      <c r="F1" s="194"/>
      <c r="G1" s="194"/>
      <c r="H1" s="194"/>
      <c r="I1" s="194"/>
      <c r="J1" s="194"/>
      <c r="K1" s="194"/>
      <c r="L1" s="194"/>
      <c r="M1" s="194"/>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5"/>
      <c r="CE1" s="195"/>
      <c r="CF1" s="195"/>
      <c r="CG1" s="195"/>
      <c r="CH1" s="195"/>
      <c r="CI1" s="195"/>
      <c r="CJ1" s="195"/>
      <c r="CK1" s="195"/>
      <c r="CL1" s="195"/>
      <c r="CM1" s="195"/>
      <c r="CN1" s="195"/>
      <c r="CO1" s="195"/>
      <c r="CP1" s="195"/>
      <c r="CQ1" s="195"/>
      <c r="CR1" s="195"/>
      <c r="CS1" s="195"/>
      <c r="CT1" s="195"/>
      <c r="CU1" s="195"/>
      <c r="CV1" s="195"/>
      <c r="CW1" s="195"/>
      <c r="CX1" s="195"/>
      <c r="CY1" s="195"/>
      <c r="CZ1" s="195"/>
      <c r="DA1" s="195"/>
      <c r="DB1" s="195"/>
      <c r="DC1" s="195"/>
      <c r="DD1" s="195"/>
      <c r="DE1" s="195"/>
      <c r="DF1" s="195"/>
      <c r="DG1" s="195"/>
      <c r="DH1" s="635" t="s">
        <v>473</v>
      </c>
      <c r="DI1" s="636"/>
      <c r="DJ1" s="636"/>
      <c r="DK1" s="636"/>
      <c r="DL1" s="636"/>
      <c r="DM1" s="636"/>
      <c r="DN1" s="637"/>
      <c r="DO1" s="196"/>
      <c r="DP1" s="635" t="s">
        <v>474</v>
      </c>
      <c r="DQ1" s="636"/>
      <c r="DR1" s="636"/>
      <c r="DS1" s="636"/>
      <c r="DT1" s="636"/>
      <c r="DU1" s="636"/>
      <c r="DV1" s="636"/>
      <c r="DW1" s="636"/>
      <c r="DX1" s="636"/>
      <c r="DY1" s="636"/>
      <c r="DZ1" s="636"/>
      <c r="EA1" s="636"/>
      <c r="EB1" s="636"/>
      <c r="EC1" s="637"/>
      <c r="ED1" s="194"/>
      <c r="EE1" s="194"/>
      <c r="EF1" s="194"/>
      <c r="EG1" s="194"/>
      <c r="EH1" s="194"/>
      <c r="EI1" s="194"/>
      <c r="EJ1" s="194"/>
      <c r="EK1" s="194"/>
      <c r="EL1" s="194"/>
      <c r="EM1" s="194"/>
    </row>
    <row r="2" spans="2:143" ht="22.5" customHeight="1" x14ac:dyDescent="0.15">
      <c r="B2" s="197" t="s">
        <v>160</v>
      </c>
      <c r="R2" s="198"/>
      <c r="S2" s="198"/>
      <c r="T2" s="198"/>
      <c r="U2" s="198"/>
      <c r="V2" s="198"/>
      <c r="W2" s="198"/>
      <c r="X2" s="198"/>
      <c r="Y2" s="198"/>
      <c r="Z2" s="198"/>
      <c r="AA2" s="198"/>
      <c r="AB2" s="198"/>
      <c r="AC2" s="198"/>
      <c r="AE2" s="199"/>
      <c r="AF2" s="199"/>
      <c r="AG2" s="199"/>
      <c r="AH2" s="199"/>
      <c r="AI2" s="199"/>
      <c r="AJ2" s="198"/>
      <c r="AK2" s="198"/>
      <c r="AL2" s="198"/>
      <c r="AM2" s="198"/>
      <c r="AN2" s="198"/>
      <c r="AO2" s="198"/>
      <c r="AP2" s="198"/>
      <c r="CD2" s="195"/>
      <c r="CE2" s="195"/>
      <c r="CF2" s="195"/>
      <c r="CG2" s="195"/>
      <c r="CH2" s="195"/>
      <c r="CI2" s="195"/>
      <c r="CJ2" s="195"/>
      <c r="CK2" s="195"/>
      <c r="CL2" s="195"/>
      <c r="CM2" s="195"/>
      <c r="CN2" s="195"/>
      <c r="CO2" s="195"/>
      <c r="CP2" s="195"/>
      <c r="CQ2" s="195"/>
      <c r="CR2" s="195"/>
      <c r="CS2" s="195"/>
      <c r="CT2" s="195"/>
      <c r="CU2" s="195"/>
      <c r="CV2" s="195"/>
      <c r="CW2" s="195"/>
      <c r="CX2" s="195"/>
      <c r="CY2" s="195"/>
      <c r="CZ2" s="195"/>
      <c r="DA2" s="195"/>
      <c r="DB2" s="195"/>
      <c r="DC2" s="195"/>
      <c r="DD2" s="195"/>
      <c r="DE2" s="195"/>
      <c r="DF2" s="195"/>
      <c r="DG2" s="195"/>
      <c r="DH2" s="195"/>
      <c r="DI2" s="195"/>
      <c r="DJ2" s="195"/>
      <c r="DK2" s="195"/>
      <c r="DL2" s="195"/>
      <c r="DM2" s="195"/>
      <c r="DN2" s="195"/>
      <c r="DO2" s="195"/>
      <c r="DP2" s="195"/>
      <c r="DQ2" s="195"/>
      <c r="DR2" s="195"/>
      <c r="DS2" s="195"/>
      <c r="DT2" s="195"/>
      <c r="DU2" s="195"/>
      <c r="DV2" s="195"/>
      <c r="DW2" s="195"/>
      <c r="DX2" s="195"/>
      <c r="DY2" s="195"/>
      <c r="DZ2" s="195"/>
      <c r="EA2" s="195"/>
      <c r="EB2" s="195"/>
      <c r="EC2" s="195"/>
    </row>
    <row r="3" spans="2:143" ht="11.25" customHeight="1" x14ac:dyDescent="0.15">
      <c r="B3" s="638" t="s">
        <v>161</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162</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475</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163</v>
      </c>
      <c r="S4" s="639"/>
      <c r="T4" s="639"/>
      <c r="U4" s="639"/>
      <c r="V4" s="639"/>
      <c r="W4" s="639"/>
      <c r="X4" s="639"/>
      <c r="Y4" s="640"/>
      <c r="Z4" s="638" t="s">
        <v>164</v>
      </c>
      <c r="AA4" s="639"/>
      <c r="AB4" s="639"/>
      <c r="AC4" s="640"/>
      <c r="AD4" s="638" t="s">
        <v>165</v>
      </c>
      <c r="AE4" s="639"/>
      <c r="AF4" s="639"/>
      <c r="AG4" s="639"/>
      <c r="AH4" s="639"/>
      <c r="AI4" s="639"/>
      <c r="AJ4" s="639"/>
      <c r="AK4" s="640"/>
      <c r="AL4" s="638" t="s">
        <v>164</v>
      </c>
      <c r="AM4" s="639"/>
      <c r="AN4" s="639"/>
      <c r="AO4" s="640"/>
      <c r="AP4" s="644" t="s">
        <v>166</v>
      </c>
      <c r="AQ4" s="644"/>
      <c r="AR4" s="644"/>
      <c r="AS4" s="644"/>
      <c r="AT4" s="644"/>
      <c r="AU4" s="644"/>
      <c r="AV4" s="644"/>
      <c r="AW4" s="644"/>
      <c r="AX4" s="644"/>
      <c r="AY4" s="644"/>
      <c r="AZ4" s="644"/>
      <c r="BA4" s="644"/>
      <c r="BB4" s="644"/>
      <c r="BC4" s="644"/>
      <c r="BD4" s="644"/>
      <c r="BE4" s="644"/>
      <c r="BF4" s="644"/>
      <c r="BG4" s="644" t="s">
        <v>167</v>
      </c>
      <c r="BH4" s="644"/>
      <c r="BI4" s="644"/>
      <c r="BJ4" s="644"/>
      <c r="BK4" s="644"/>
      <c r="BL4" s="644"/>
      <c r="BM4" s="644"/>
      <c r="BN4" s="644"/>
      <c r="BO4" s="644" t="s">
        <v>164</v>
      </c>
      <c r="BP4" s="644"/>
      <c r="BQ4" s="644"/>
      <c r="BR4" s="644"/>
      <c r="BS4" s="644" t="s">
        <v>168</v>
      </c>
      <c r="BT4" s="644"/>
      <c r="BU4" s="644"/>
      <c r="BV4" s="644"/>
      <c r="BW4" s="644"/>
      <c r="BX4" s="644"/>
      <c r="BY4" s="644"/>
      <c r="BZ4" s="644"/>
      <c r="CA4" s="644"/>
      <c r="CB4" s="644"/>
      <c r="CD4" s="641" t="s">
        <v>476</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356" customFormat="1" ht="11.25" customHeight="1" x14ac:dyDescent="0.15">
      <c r="B5" s="645" t="s">
        <v>169</v>
      </c>
      <c r="C5" s="646"/>
      <c r="D5" s="646"/>
      <c r="E5" s="646"/>
      <c r="F5" s="646"/>
      <c r="G5" s="646"/>
      <c r="H5" s="646"/>
      <c r="I5" s="646"/>
      <c r="J5" s="646"/>
      <c r="K5" s="646"/>
      <c r="L5" s="646"/>
      <c r="M5" s="646"/>
      <c r="N5" s="646"/>
      <c r="O5" s="646"/>
      <c r="P5" s="646"/>
      <c r="Q5" s="647"/>
      <c r="R5" s="648">
        <v>2977647</v>
      </c>
      <c r="S5" s="649"/>
      <c r="T5" s="649"/>
      <c r="U5" s="649"/>
      <c r="V5" s="649"/>
      <c r="W5" s="649"/>
      <c r="X5" s="649"/>
      <c r="Y5" s="650"/>
      <c r="Z5" s="651">
        <v>21.5</v>
      </c>
      <c r="AA5" s="651"/>
      <c r="AB5" s="651"/>
      <c r="AC5" s="651"/>
      <c r="AD5" s="652">
        <v>2919104</v>
      </c>
      <c r="AE5" s="652"/>
      <c r="AF5" s="652"/>
      <c r="AG5" s="652"/>
      <c r="AH5" s="652"/>
      <c r="AI5" s="652"/>
      <c r="AJ5" s="652"/>
      <c r="AK5" s="652"/>
      <c r="AL5" s="653">
        <v>42.2</v>
      </c>
      <c r="AM5" s="654"/>
      <c r="AN5" s="654"/>
      <c r="AO5" s="655"/>
      <c r="AP5" s="645" t="s">
        <v>170</v>
      </c>
      <c r="AQ5" s="646"/>
      <c r="AR5" s="646"/>
      <c r="AS5" s="646"/>
      <c r="AT5" s="646"/>
      <c r="AU5" s="646"/>
      <c r="AV5" s="646"/>
      <c r="AW5" s="646"/>
      <c r="AX5" s="646"/>
      <c r="AY5" s="646"/>
      <c r="AZ5" s="646"/>
      <c r="BA5" s="646"/>
      <c r="BB5" s="646"/>
      <c r="BC5" s="646"/>
      <c r="BD5" s="646"/>
      <c r="BE5" s="646"/>
      <c r="BF5" s="647"/>
      <c r="BG5" s="659">
        <v>2919104</v>
      </c>
      <c r="BH5" s="660"/>
      <c r="BI5" s="660"/>
      <c r="BJ5" s="660"/>
      <c r="BK5" s="660"/>
      <c r="BL5" s="660"/>
      <c r="BM5" s="660"/>
      <c r="BN5" s="661"/>
      <c r="BO5" s="662">
        <v>98</v>
      </c>
      <c r="BP5" s="662"/>
      <c r="BQ5" s="662"/>
      <c r="BR5" s="662"/>
      <c r="BS5" s="663">
        <v>41806</v>
      </c>
      <c r="BT5" s="663"/>
      <c r="BU5" s="663"/>
      <c r="BV5" s="663"/>
      <c r="BW5" s="663"/>
      <c r="BX5" s="663"/>
      <c r="BY5" s="663"/>
      <c r="BZ5" s="663"/>
      <c r="CA5" s="663"/>
      <c r="CB5" s="667"/>
      <c r="CD5" s="641" t="s">
        <v>166</v>
      </c>
      <c r="CE5" s="642"/>
      <c r="CF5" s="642"/>
      <c r="CG5" s="642"/>
      <c r="CH5" s="642"/>
      <c r="CI5" s="642"/>
      <c r="CJ5" s="642"/>
      <c r="CK5" s="642"/>
      <c r="CL5" s="642"/>
      <c r="CM5" s="642"/>
      <c r="CN5" s="642"/>
      <c r="CO5" s="642"/>
      <c r="CP5" s="642"/>
      <c r="CQ5" s="643"/>
      <c r="CR5" s="641" t="s">
        <v>171</v>
      </c>
      <c r="CS5" s="642"/>
      <c r="CT5" s="642"/>
      <c r="CU5" s="642"/>
      <c r="CV5" s="642"/>
      <c r="CW5" s="642"/>
      <c r="CX5" s="642"/>
      <c r="CY5" s="643"/>
      <c r="CZ5" s="641" t="s">
        <v>164</v>
      </c>
      <c r="DA5" s="642"/>
      <c r="DB5" s="642"/>
      <c r="DC5" s="643"/>
      <c r="DD5" s="641" t="s">
        <v>172</v>
      </c>
      <c r="DE5" s="642"/>
      <c r="DF5" s="642"/>
      <c r="DG5" s="642"/>
      <c r="DH5" s="642"/>
      <c r="DI5" s="642"/>
      <c r="DJ5" s="642"/>
      <c r="DK5" s="642"/>
      <c r="DL5" s="642"/>
      <c r="DM5" s="642"/>
      <c r="DN5" s="642"/>
      <c r="DO5" s="642"/>
      <c r="DP5" s="643"/>
      <c r="DQ5" s="641" t="s">
        <v>173</v>
      </c>
      <c r="DR5" s="642"/>
      <c r="DS5" s="642"/>
      <c r="DT5" s="642"/>
      <c r="DU5" s="642"/>
      <c r="DV5" s="642"/>
      <c r="DW5" s="642"/>
      <c r="DX5" s="642"/>
      <c r="DY5" s="642"/>
      <c r="DZ5" s="642"/>
      <c r="EA5" s="642"/>
      <c r="EB5" s="642"/>
      <c r="EC5" s="643"/>
    </row>
    <row r="6" spans="2:143" ht="11.25" customHeight="1" x14ac:dyDescent="0.15">
      <c r="B6" s="656" t="s">
        <v>477</v>
      </c>
      <c r="C6" s="657"/>
      <c r="D6" s="657"/>
      <c r="E6" s="657"/>
      <c r="F6" s="657"/>
      <c r="G6" s="657"/>
      <c r="H6" s="657"/>
      <c r="I6" s="657"/>
      <c r="J6" s="657"/>
      <c r="K6" s="657"/>
      <c r="L6" s="657"/>
      <c r="M6" s="657"/>
      <c r="N6" s="657"/>
      <c r="O6" s="657"/>
      <c r="P6" s="657"/>
      <c r="Q6" s="658"/>
      <c r="R6" s="659">
        <v>305701</v>
      </c>
      <c r="S6" s="660"/>
      <c r="T6" s="660"/>
      <c r="U6" s="660"/>
      <c r="V6" s="660"/>
      <c r="W6" s="660"/>
      <c r="X6" s="660"/>
      <c r="Y6" s="661"/>
      <c r="Z6" s="662">
        <v>2.2000000000000002</v>
      </c>
      <c r="AA6" s="662"/>
      <c r="AB6" s="662"/>
      <c r="AC6" s="662"/>
      <c r="AD6" s="663">
        <v>305701</v>
      </c>
      <c r="AE6" s="663"/>
      <c r="AF6" s="663"/>
      <c r="AG6" s="663"/>
      <c r="AH6" s="663"/>
      <c r="AI6" s="663"/>
      <c r="AJ6" s="663"/>
      <c r="AK6" s="663"/>
      <c r="AL6" s="664">
        <v>4.4000000000000004</v>
      </c>
      <c r="AM6" s="665"/>
      <c r="AN6" s="665"/>
      <c r="AO6" s="666"/>
      <c r="AP6" s="656" t="s">
        <v>478</v>
      </c>
      <c r="AQ6" s="657"/>
      <c r="AR6" s="657"/>
      <c r="AS6" s="657"/>
      <c r="AT6" s="657"/>
      <c r="AU6" s="657"/>
      <c r="AV6" s="657"/>
      <c r="AW6" s="657"/>
      <c r="AX6" s="657"/>
      <c r="AY6" s="657"/>
      <c r="AZ6" s="657"/>
      <c r="BA6" s="657"/>
      <c r="BB6" s="657"/>
      <c r="BC6" s="657"/>
      <c r="BD6" s="657"/>
      <c r="BE6" s="657"/>
      <c r="BF6" s="658"/>
      <c r="BG6" s="659">
        <v>2919104</v>
      </c>
      <c r="BH6" s="660"/>
      <c r="BI6" s="660"/>
      <c r="BJ6" s="660"/>
      <c r="BK6" s="660"/>
      <c r="BL6" s="660"/>
      <c r="BM6" s="660"/>
      <c r="BN6" s="661"/>
      <c r="BO6" s="662">
        <v>98</v>
      </c>
      <c r="BP6" s="662"/>
      <c r="BQ6" s="662"/>
      <c r="BR6" s="662"/>
      <c r="BS6" s="663">
        <v>41806</v>
      </c>
      <c r="BT6" s="663"/>
      <c r="BU6" s="663"/>
      <c r="BV6" s="663"/>
      <c r="BW6" s="663"/>
      <c r="BX6" s="663"/>
      <c r="BY6" s="663"/>
      <c r="BZ6" s="663"/>
      <c r="CA6" s="663"/>
      <c r="CB6" s="667"/>
      <c r="CD6" s="670" t="s">
        <v>174</v>
      </c>
      <c r="CE6" s="671"/>
      <c r="CF6" s="671"/>
      <c r="CG6" s="671"/>
      <c r="CH6" s="671"/>
      <c r="CI6" s="671"/>
      <c r="CJ6" s="671"/>
      <c r="CK6" s="671"/>
      <c r="CL6" s="671"/>
      <c r="CM6" s="671"/>
      <c r="CN6" s="671"/>
      <c r="CO6" s="671"/>
      <c r="CP6" s="671"/>
      <c r="CQ6" s="672"/>
      <c r="CR6" s="659">
        <v>113162</v>
      </c>
      <c r="CS6" s="660"/>
      <c r="CT6" s="660"/>
      <c r="CU6" s="660"/>
      <c r="CV6" s="660"/>
      <c r="CW6" s="660"/>
      <c r="CX6" s="660"/>
      <c r="CY6" s="661"/>
      <c r="CZ6" s="653">
        <v>0.8</v>
      </c>
      <c r="DA6" s="654"/>
      <c r="DB6" s="654"/>
      <c r="DC6" s="673"/>
      <c r="DD6" s="668" t="s">
        <v>451</v>
      </c>
      <c r="DE6" s="660"/>
      <c r="DF6" s="660"/>
      <c r="DG6" s="660"/>
      <c r="DH6" s="660"/>
      <c r="DI6" s="660"/>
      <c r="DJ6" s="660"/>
      <c r="DK6" s="660"/>
      <c r="DL6" s="660"/>
      <c r="DM6" s="660"/>
      <c r="DN6" s="660"/>
      <c r="DO6" s="660"/>
      <c r="DP6" s="661"/>
      <c r="DQ6" s="668">
        <v>112932</v>
      </c>
      <c r="DR6" s="660"/>
      <c r="DS6" s="660"/>
      <c r="DT6" s="660"/>
      <c r="DU6" s="660"/>
      <c r="DV6" s="660"/>
      <c r="DW6" s="660"/>
      <c r="DX6" s="660"/>
      <c r="DY6" s="660"/>
      <c r="DZ6" s="660"/>
      <c r="EA6" s="660"/>
      <c r="EB6" s="660"/>
      <c r="EC6" s="669"/>
    </row>
    <row r="7" spans="2:143" ht="11.25" customHeight="1" x14ac:dyDescent="0.15">
      <c r="B7" s="656" t="s">
        <v>175</v>
      </c>
      <c r="C7" s="657"/>
      <c r="D7" s="657"/>
      <c r="E7" s="657"/>
      <c r="F7" s="657"/>
      <c r="G7" s="657"/>
      <c r="H7" s="657"/>
      <c r="I7" s="657"/>
      <c r="J7" s="657"/>
      <c r="K7" s="657"/>
      <c r="L7" s="657"/>
      <c r="M7" s="657"/>
      <c r="N7" s="657"/>
      <c r="O7" s="657"/>
      <c r="P7" s="657"/>
      <c r="Q7" s="658"/>
      <c r="R7" s="659">
        <v>4469</v>
      </c>
      <c r="S7" s="660"/>
      <c r="T7" s="660"/>
      <c r="U7" s="660"/>
      <c r="V7" s="660"/>
      <c r="W7" s="660"/>
      <c r="X7" s="660"/>
      <c r="Y7" s="661"/>
      <c r="Z7" s="662">
        <v>0</v>
      </c>
      <c r="AA7" s="662"/>
      <c r="AB7" s="662"/>
      <c r="AC7" s="662"/>
      <c r="AD7" s="663">
        <v>4469</v>
      </c>
      <c r="AE7" s="663"/>
      <c r="AF7" s="663"/>
      <c r="AG7" s="663"/>
      <c r="AH7" s="663"/>
      <c r="AI7" s="663"/>
      <c r="AJ7" s="663"/>
      <c r="AK7" s="663"/>
      <c r="AL7" s="664">
        <v>0.1</v>
      </c>
      <c r="AM7" s="665"/>
      <c r="AN7" s="665"/>
      <c r="AO7" s="666"/>
      <c r="AP7" s="656" t="s">
        <v>479</v>
      </c>
      <c r="AQ7" s="657"/>
      <c r="AR7" s="657"/>
      <c r="AS7" s="657"/>
      <c r="AT7" s="657"/>
      <c r="AU7" s="657"/>
      <c r="AV7" s="657"/>
      <c r="AW7" s="657"/>
      <c r="AX7" s="657"/>
      <c r="AY7" s="657"/>
      <c r="AZ7" s="657"/>
      <c r="BA7" s="657"/>
      <c r="BB7" s="657"/>
      <c r="BC7" s="657"/>
      <c r="BD7" s="657"/>
      <c r="BE7" s="657"/>
      <c r="BF7" s="658"/>
      <c r="BG7" s="659">
        <v>1286426</v>
      </c>
      <c r="BH7" s="660"/>
      <c r="BI7" s="660"/>
      <c r="BJ7" s="660"/>
      <c r="BK7" s="660"/>
      <c r="BL7" s="660"/>
      <c r="BM7" s="660"/>
      <c r="BN7" s="661"/>
      <c r="BO7" s="662">
        <v>43.2</v>
      </c>
      <c r="BP7" s="662"/>
      <c r="BQ7" s="662"/>
      <c r="BR7" s="662"/>
      <c r="BS7" s="663">
        <v>41806</v>
      </c>
      <c r="BT7" s="663"/>
      <c r="BU7" s="663"/>
      <c r="BV7" s="663"/>
      <c r="BW7" s="663"/>
      <c r="BX7" s="663"/>
      <c r="BY7" s="663"/>
      <c r="BZ7" s="663"/>
      <c r="CA7" s="663"/>
      <c r="CB7" s="667"/>
      <c r="CD7" s="674" t="s">
        <v>176</v>
      </c>
      <c r="CE7" s="675"/>
      <c r="CF7" s="675"/>
      <c r="CG7" s="675"/>
      <c r="CH7" s="675"/>
      <c r="CI7" s="675"/>
      <c r="CJ7" s="675"/>
      <c r="CK7" s="675"/>
      <c r="CL7" s="675"/>
      <c r="CM7" s="675"/>
      <c r="CN7" s="675"/>
      <c r="CO7" s="675"/>
      <c r="CP7" s="675"/>
      <c r="CQ7" s="676"/>
      <c r="CR7" s="659">
        <v>1123352</v>
      </c>
      <c r="CS7" s="660"/>
      <c r="CT7" s="660"/>
      <c r="CU7" s="660"/>
      <c r="CV7" s="660"/>
      <c r="CW7" s="660"/>
      <c r="CX7" s="660"/>
      <c r="CY7" s="661"/>
      <c r="CZ7" s="662">
        <v>8.3000000000000007</v>
      </c>
      <c r="DA7" s="662"/>
      <c r="DB7" s="662"/>
      <c r="DC7" s="662"/>
      <c r="DD7" s="668">
        <v>17530</v>
      </c>
      <c r="DE7" s="660"/>
      <c r="DF7" s="660"/>
      <c r="DG7" s="660"/>
      <c r="DH7" s="660"/>
      <c r="DI7" s="660"/>
      <c r="DJ7" s="660"/>
      <c r="DK7" s="660"/>
      <c r="DL7" s="660"/>
      <c r="DM7" s="660"/>
      <c r="DN7" s="660"/>
      <c r="DO7" s="660"/>
      <c r="DP7" s="661"/>
      <c r="DQ7" s="668">
        <v>902100</v>
      </c>
      <c r="DR7" s="660"/>
      <c r="DS7" s="660"/>
      <c r="DT7" s="660"/>
      <c r="DU7" s="660"/>
      <c r="DV7" s="660"/>
      <c r="DW7" s="660"/>
      <c r="DX7" s="660"/>
      <c r="DY7" s="660"/>
      <c r="DZ7" s="660"/>
      <c r="EA7" s="660"/>
      <c r="EB7" s="660"/>
      <c r="EC7" s="669"/>
    </row>
    <row r="8" spans="2:143" ht="11.25" customHeight="1" x14ac:dyDescent="0.15">
      <c r="B8" s="656" t="s">
        <v>177</v>
      </c>
      <c r="C8" s="657"/>
      <c r="D8" s="657"/>
      <c r="E8" s="657"/>
      <c r="F8" s="657"/>
      <c r="G8" s="657"/>
      <c r="H8" s="657"/>
      <c r="I8" s="657"/>
      <c r="J8" s="657"/>
      <c r="K8" s="657"/>
      <c r="L8" s="657"/>
      <c r="M8" s="657"/>
      <c r="N8" s="657"/>
      <c r="O8" s="657"/>
      <c r="P8" s="657"/>
      <c r="Q8" s="658"/>
      <c r="R8" s="659">
        <v>6370</v>
      </c>
      <c r="S8" s="660"/>
      <c r="T8" s="660"/>
      <c r="U8" s="660"/>
      <c r="V8" s="660"/>
      <c r="W8" s="660"/>
      <c r="X8" s="660"/>
      <c r="Y8" s="661"/>
      <c r="Z8" s="662">
        <v>0</v>
      </c>
      <c r="AA8" s="662"/>
      <c r="AB8" s="662"/>
      <c r="AC8" s="662"/>
      <c r="AD8" s="663">
        <v>6370</v>
      </c>
      <c r="AE8" s="663"/>
      <c r="AF8" s="663"/>
      <c r="AG8" s="663"/>
      <c r="AH8" s="663"/>
      <c r="AI8" s="663"/>
      <c r="AJ8" s="663"/>
      <c r="AK8" s="663"/>
      <c r="AL8" s="664">
        <v>0.1</v>
      </c>
      <c r="AM8" s="665"/>
      <c r="AN8" s="665"/>
      <c r="AO8" s="666"/>
      <c r="AP8" s="656" t="s">
        <v>480</v>
      </c>
      <c r="AQ8" s="657"/>
      <c r="AR8" s="657"/>
      <c r="AS8" s="657"/>
      <c r="AT8" s="657"/>
      <c r="AU8" s="657"/>
      <c r="AV8" s="657"/>
      <c r="AW8" s="657"/>
      <c r="AX8" s="657"/>
      <c r="AY8" s="657"/>
      <c r="AZ8" s="657"/>
      <c r="BA8" s="657"/>
      <c r="BB8" s="657"/>
      <c r="BC8" s="657"/>
      <c r="BD8" s="657"/>
      <c r="BE8" s="657"/>
      <c r="BF8" s="658"/>
      <c r="BG8" s="659">
        <v>32990</v>
      </c>
      <c r="BH8" s="660"/>
      <c r="BI8" s="660"/>
      <c r="BJ8" s="660"/>
      <c r="BK8" s="660"/>
      <c r="BL8" s="660"/>
      <c r="BM8" s="660"/>
      <c r="BN8" s="661"/>
      <c r="BO8" s="662">
        <v>1.1000000000000001</v>
      </c>
      <c r="BP8" s="662"/>
      <c r="BQ8" s="662"/>
      <c r="BR8" s="662"/>
      <c r="BS8" s="668" t="s">
        <v>451</v>
      </c>
      <c r="BT8" s="660"/>
      <c r="BU8" s="660"/>
      <c r="BV8" s="660"/>
      <c r="BW8" s="660"/>
      <c r="BX8" s="660"/>
      <c r="BY8" s="660"/>
      <c r="BZ8" s="660"/>
      <c r="CA8" s="660"/>
      <c r="CB8" s="669"/>
      <c r="CD8" s="674" t="s">
        <v>178</v>
      </c>
      <c r="CE8" s="675"/>
      <c r="CF8" s="675"/>
      <c r="CG8" s="675"/>
      <c r="CH8" s="675"/>
      <c r="CI8" s="675"/>
      <c r="CJ8" s="675"/>
      <c r="CK8" s="675"/>
      <c r="CL8" s="675"/>
      <c r="CM8" s="675"/>
      <c r="CN8" s="675"/>
      <c r="CO8" s="675"/>
      <c r="CP8" s="675"/>
      <c r="CQ8" s="676"/>
      <c r="CR8" s="659">
        <v>3298849</v>
      </c>
      <c r="CS8" s="660"/>
      <c r="CT8" s="660"/>
      <c r="CU8" s="660"/>
      <c r="CV8" s="660"/>
      <c r="CW8" s="660"/>
      <c r="CX8" s="660"/>
      <c r="CY8" s="661"/>
      <c r="CZ8" s="662">
        <v>24.3</v>
      </c>
      <c r="DA8" s="662"/>
      <c r="DB8" s="662"/>
      <c r="DC8" s="662"/>
      <c r="DD8" s="668">
        <v>600613</v>
      </c>
      <c r="DE8" s="660"/>
      <c r="DF8" s="660"/>
      <c r="DG8" s="660"/>
      <c r="DH8" s="660"/>
      <c r="DI8" s="660"/>
      <c r="DJ8" s="660"/>
      <c r="DK8" s="660"/>
      <c r="DL8" s="660"/>
      <c r="DM8" s="660"/>
      <c r="DN8" s="660"/>
      <c r="DO8" s="660"/>
      <c r="DP8" s="661"/>
      <c r="DQ8" s="668">
        <v>1573750</v>
      </c>
      <c r="DR8" s="660"/>
      <c r="DS8" s="660"/>
      <c r="DT8" s="660"/>
      <c r="DU8" s="660"/>
      <c r="DV8" s="660"/>
      <c r="DW8" s="660"/>
      <c r="DX8" s="660"/>
      <c r="DY8" s="660"/>
      <c r="DZ8" s="660"/>
      <c r="EA8" s="660"/>
      <c r="EB8" s="660"/>
      <c r="EC8" s="669"/>
    </row>
    <row r="9" spans="2:143" ht="11.25" customHeight="1" x14ac:dyDescent="0.15">
      <c r="B9" s="656" t="s">
        <v>179</v>
      </c>
      <c r="C9" s="657"/>
      <c r="D9" s="657"/>
      <c r="E9" s="657"/>
      <c r="F9" s="657"/>
      <c r="G9" s="657"/>
      <c r="H9" s="657"/>
      <c r="I9" s="657"/>
      <c r="J9" s="657"/>
      <c r="K9" s="657"/>
      <c r="L9" s="657"/>
      <c r="M9" s="657"/>
      <c r="N9" s="657"/>
      <c r="O9" s="657"/>
      <c r="P9" s="657"/>
      <c r="Q9" s="658"/>
      <c r="R9" s="659">
        <v>6462</v>
      </c>
      <c r="S9" s="660"/>
      <c r="T9" s="660"/>
      <c r="U9" s="660"/>
      <c r="V9" s="660"/>
      <c r="W9" s="660"/>
      <c r="X9" s="660"/>
      <c r="Y9" s="661"/>
      <c r="Z9" s="662">
        <v>0</v>
      </c>
      <c r="AA9" s="662"/>
      <c r="AB9" s="662"/>
      <c r="AC9" s="662"/>
      <c r="AD9" s="663">
        <v>6462</v>
      </c>
      <c r="AE9" s="663"/>
      <c r="AF9" s="663"/>
      <c r="AG9" s="663"/>
      <c r="AH9" s="663"/>
      <c r="AI9" s="663"/>
      <c r="AJ9" s="663"/>
      <c r="AK9" s="663"/>
      <c r="AL9" s="664">
        <v>0.1</v>
      </c>
      <c r="AM9" s="665"/>
      <c r="AN9" s="665"/>
      <c r="AO9" s="666"/>
      <c r="AP9" s="656" t="s">
        <v>481</v>
      </c>
      <c r="AQ9" s="657"/>
      <c r="AR9" s="657"/>
      <c r="AS9" s="657"/>
      <c r="AT9" s="657"/>
      <c r="AU9" s="657"/>
      <c r="AV9" s="657"/>
      <c r="AW9" s="657"/>
      <c r="AX9" s="657"/>
      <c r="AY9" s="657"/>
      <c r="AZ9" s="657"/>
      <c r="BA9" s="657"/>
      <c r="BB9" s="657"/>
      <c r="BC9" s="657"/>
      <c r="BD9" s="657"/>
      <c r="BE9" s="657"/>
      <c r="BF9" s="658"/>
      <c r="BG9" s="659">
        <v>967579</v>
      </c>
      <c r="BH9" s="660"/>
      <c r="BI9" s="660"/>
      <c r="BJ9" s="660"/>
      <c r="BK9" s="660"/>
      <c r="BL9" s="660"/>
      <c r="BM9" s="660"/>
      <c r="BN9" s="661"/>
      <c r="BO9" s="662">
        <v>32.5</v>
      </c>
      <c r="BP9" s="662"/>
      <c r="BQ9" s="662"/>
      <c r="BR9" s="662"/>
      <c r="BS9" s="668" t="s">
        <v>451</v>
      </c>
      <c r="BT9" s="660"/>
      <c r="BU9" s="660"/>
      <c r="BV9" s="660"/>
      <c r="BW9" s="660"/>
      <c r="BX9" s="660"/>
      <c r="BY9" s="660"/>
      <c r="BZ9" s="660"/>
      <c r="CA9" s="660"/>
      <c r="CB9" s="669"/>
      <c r="CD9" s="674" t="s">
        <v>180</v>
      </c>
      <c r="CE9" s="675"/>
      <c r="CF9" s="675"/>
      <c r="CG9" s="675"/>
      <c r="CH9" s="675"/>
      <c r="CI9" s="675"/>
      <c r="CJ9" s="675"/>
      <c r="CK9" s="675"/>
      <c r="CL9" s="675"/>
      <c r="CM9" s="675"/>
      <c r="CN9" s="675"/>
      <c r="CO9" s="675"/>
      <c r="CP9" s="675"/>
      <c r="CQ9" s="676"/>
      <c r="CR9" s="659">
        <v>1376574</v>
      </c>
      <c r="CS9" s="660"/>
      <c r="CT9" s="660"/>
      <c r="CU9" s="660"/>
      <c r="CV9" s="660"/>
      <c r="CW9" s="660"/>
      <c r="CX9" s="660"/>
      <c r="CY9" s="661"/>
      <c r="CZ9" s="662">
        <v>10.199999999999999</v>
      </c>
      <c r="DA9" s="662"/>
      <c r="DB9" s="662"/>
      <c r="DC9" s="662"/>
      <c r="DD9" s="668" t="s">
        <v>451</v>
      </c>
      <c r="DE9" s="660"/>
      <c r="DF9" s="660"/>
      <c r="DG9" s="660"/>
      <c r="DH9" s="660"/>
      <c r="DI9" s="660"/>
      <c r="DJ9" s="660"/>
      <c r="DK9" s="660"/>
      <c r="DL9" s="660"/>
      <c r="DM9" s="660"/>
      <c r="DN9" s="660"/>
      <c r="DO9" s="660"/>
      <c r="DP9" s="661"/>
      <c r="DQ9" s="668">
        <v>970832</v>
      </c>
      <c r="DR9" s="660"/>
      <c r="DS9" s="660"/>
      <c r="DT9" s="660"/>
      <c r="DU9" s="660"/>
      <c r="DV9" s="660"/>
      <c r="DW9" s="660"/>
      <c r="DX9" s="660"/>
      <c r="DY9" s="660"/>
      <c r="DZ9" s="660"/>
      <c r="EA9" s="660"/>
      <c r="EB9" s="660"/>
      <c r="EC9" s="669"/>
    </row>
    <row r="10" spans="2:143" ht="11.25" customHeight="1" x14ac:dyDescent="0.15">
      <c r="B10" s="656" t="s">
        <v>482</v>
      </c>
      <c r="C10" s="657"/>
      <c r="D10" s="657"/>
      <c r="E10" s="657"/>
      <c r="F10" s="657"/>
      <c r="G10" s="657"/>
      <c r="H10" s="657"/>
      <c r="I10" s="657"/>
      <c r="J10" s="657"/>
      <c r="K10" s="657"/>
      <c r="L10" s="657"/>
      <c r="M10" s="657"/>
      <c r="N10" s="657"/>
      <c r="O10" s="657"/>
      <c r="P10" s="657"/>
      <c r="Q10" s="658"/>
      <c r="R10" s="659" t="s">
        <v>451</v>
      </c>
      <c r="S10" s="660"/>
      <c r="T10" s="660"/>
      <c r="U10" s="660"/>
      <c r="V10" s="660"/>
      <c r="W10" s="660"/>
      <c r="X10" s="660"/>
      <c r="Y10" s="661"/>
      <c r="Z10" s="662" t="s">
        <v>451</v>
      </c>
      <c r="AA10" s="662"/>
      <c r="AB10" s="662"/>
      <c r="AC10" s="662"/>
      <c r="AD10" s="663" t="s">
        <v>451</v>
      </c>
      <c r="AE10" s="663"/>
      <c r="AF10" s="663"/>
      <c r="AG10" s="663"/>
      <c r="AH10" s="663"/>
      <c r="AI10" s="663"/>
      <c r="AJ10" s="663"/>
      <c r="AK10" s="663"/>
      <c r="AL10" s="664" t="s">
        <v>451</v>
      </c>
      <c r="AM10" s="665"/>
      <c r="AN10" s="665"/>
      <c r="AO10" s="666"/>
      <c r="AP10" s="656" t="s">
        <v>483</v>
      </c>
      <c r="AQ10" s="657"/>
      <c r="AR10" s="657"/>
      <c r="AS10" s="657"/>
      <c r="AT10" s="657"/>
      <c r="AU10" s="657"/>
      <c r="AV10" s="657"/>
      <c r="AW10" s="657"/>
      <c r="AX10" s="657"/>
      <c r="AY10" s="657"/>
      <c r="AZ10" s="657"/>
      <c r="BA10" s="657"/>
      <c r="BB10" s="657"/>
      <c r="BC10" s="657"/>
      <c r="BD10" s="657"/>
      <c r="BE10" s="657"/>
      <c r="BF10" s="658"/>
      <c r="BG10" s="659">
        <v>75841</v>
      </c>
      <c r="BH10" s="660"/>
      <c r="BI10" s="660"/>
      <c r="BJ10" s="660"/>
      <c r="BK10" s="660"/>
      <c r="BL10" s="660"/>
      <c r="BM10" s="660"/>
      <c r="BN10" s="661"/>
      <c r="BO10" s="662">
        <v>2.5</v>
      </c>
      <c r="BP10" s="662"/>
      <c r="BQ10" s="662"/>
      <c r="BR10" s="662"/>
      <c r="BS10" s="668" t="s">
        <v>451</v>
      </c>
      <c r="BT10" s="660"/>
      <c r="BU10" s="660"/>
      <c r="BV10" s="660"/>
      <c r="BW10" s="660"/>
      <c r="BX10" s="660"/>
      <c r="BY10" s="660"/>
      <c r="BZ10" s="660"/>
      <c r="CA10" s="660"/>
      <c r="CB10" s="669"/>
      <c r="CD10" s="674" t="s">
        <v>181</v>
      </c>
      <c r="CE10" s="675"/>
      <c r="CF10" s="675"/>
      <c r="CG10" s="675"/>
      <c r="CH10" s="675"/>
      <c r="CI10" s="675"/>
      <c r="CJ10" s="675"/>
      <c r="CK10" s="675"/>
      <c r="CL10" s="675"/>
      <c r="CM10" s="675"/>
      <c r="CN10" s="675"/>
      <c r="CO10" s="675"/>
      <c r="CP10" s="675"/>
      <c r="CQ10" s="676"/>
      <c r="CR10" s="659">
        <v>8427</v>
      </c>
      <c r="CS10" s="660"/>
      <c r="CT10" s="660"/>
      <c r="CU10" s="660"/>
      <c r="CV10" s="660"/>
      <c r="CW10" s="660"/>
      <c r="CX10" s="660"/>
      <c r="CY10" s="661"/>
      <c r="CZ10" s="662">
        <v>0.1</v>
      </c>
      <c r="DA10" s="662"/>
      <c r="DB10" s="662"/>
      <c r="DC10" s="662"/>
      <c r="DD10" s="668" t="s">
        <v>451</v>
      </c>
      <c r="DE10" s="660"/>
      <c r="DF10" s="660"/>
      <c r="DG10" s="660"/>
      <c r="DH10" s="660"/>
      <c r="DI10" s="660"/>
      <c r="DJ10" s="660"/>
      <c r="DK10" s="660"/>
      <c r="DL10" s="660"/>
      <c r="DM10" s="660"/>
      <c r="DN10" s="660"/>
      <c r="DO10" s="660"/>
      <c r="DP10" s="661"/>
      <c r="DQ10" s="668">
        <v>5331</v>
      </c>
      <c r="DR10" s="660"/>
      <c r="DS10" s="660"/>
      <c r="DT10" s="660"/>
      <c r="DU10" s="660"/>
      <c r="DV10" s="660"/>
      <c r="DW10" s="660"/>
      <c r="DX10" s="660"/>
      <c r="DY10" s="660"/>
      <c r="DZ10" s="660"/>
      <c r="EA10" s="660"/>
      <c r="EB10" s="660"/>
      <c r="EC10" s="669"/>
    </row>
    <row r="11" spans="2:143" ht="11.25" customHeight="1" x14ac:dyDescent="0.15">
      <c r="B11" s="656" t="s">
        <v>182</v>
      </c>
      <c r="C11" s="657"/>
      <c r="D11" s="657"/>
      <c r="E11" s="657"/>
      <c r="F11" s="657"/>
      <c r="G11" s="657"/>
      <c r="H11" s="657"/>
      <c r="I11" s="657"/>
      <c r="J11" s="657"/>
      <c r="K11" s="657"/>
      <c r="L11" s="657"/>
      <c r="M11" s="657"/>
      <c r="N11" s="657"/>
      <c r="O11" s="657"/>
      <c r="P11" s="657"/>
      <c r="Q11" s="658"/>
      <c r="R11" s="659" t="s">
        <v>101</v>
      </c>
      <c r="S11" s="660"/>
      <c r="T11" s="660"/>
      <c r="U11" s="660"/>
      <c r="V11" s="660"/>
      <c r="W11" s="660"/>
      <c r="X11" s="660"/>
      <c r="Y11" s="661"/>
      <c r="Z11" s="662" t="s">
        <v>101</v>
      </c>
      <c r="AA11" s="662"/>
      <c r="AB11" s="662"/>
      <c r="AC11" s="662"/>
      <c r="AD11" s="663" t="s">
        <v>101</v>
      </c>
      <c r="AE11" s="663"/>
      <c r="AF11" s="663"/>
      <c r="AG11" s="663"/>
      <c r="AH11" s="663"/>
      <c r="AI11" s="663"/>
      <c r="AJ11" s="663"/>
      <c r="AK11" s="663"/>
      <c r="AL11" s="664" t="s">
        <v>101</v>
      </c>
      <c r="AM11" s="665"/>
      <c r="AN11" s="665"/>
      <c r="AO11" s="666"/>
      <c r="AP11" s="656" t="s">
        <v>183</v>
      </c>
      <c r="AQ11" s="657"/>
      <c r="AR11" s="657"/>
      <c r="AS11" s="657"/>
      <c r="AT11" s="657"/>
      <c r="AU11" s="657"/>
      <c r="AV11" s="657"/>
      <c r="AW11" s="657"/>
      <c r="AX11" s="657"/>
      <c r="AY11" s="657"/>
      <c r="AZ11" s="657"/>
      <c r="BA11" s="657"/>
      <c r="BB11" s="657"/>
      <c r="BC11" s="657"/>
      <c r="BD11" s="657"/>
      <c r="BE11" s="657"/>
      <c r="BF11" s="658"/>
      <c r="BG11" s="659">
        <v>210016</v>
      </c>
      <c r="BH11" s="660"/>
      <c r="BI11" s="660"/>
      <c r="BJ11" s="660"/>
      <c r="BK11" s="660"/>
      <c r="BL11" s="660"/>
      <c r="BM11" s="660"/>
      <c r="BN11" s="661"/>
      <c r="BO11" s="662">
        <v>7.1</v>
      </c>
      <c r="BP11" s="662"/>
      <c r="BQ11" s="662"/>
      <c r="BR11" s="662"/>
      <c r="BS11" s="668">
        <v>41806</v>
      </c>
      <c r="BT11" s="660"/>
      <c r="BU11" s="660"/>
      <c r="BV11" s="660"/>
      <c r="BW11" s="660"/>
      <c r="BX11" s="660"/>
      <c r="BY11" s="660"/>
      <c r="BZ11" s="660"/>
      <c r="CA11" s="660"/>
      <c r="CB11" s="669"/>
      <c r="CD11" s="674" t="s">
        <v>184</v>
      </c>
      <c r="CE11" s="675"/>
      <c r="CF11" s="675"/>
      <c r="CG11" s="675"/>
      <c r="CH11" s="675"/>
      <c r="CI11" s="675"/>
      <c r="CJ11" s="675"/>
      <c r="CK11" s="675"/>
      <c r="CL11" s="675"/>
      <c r="CM11" s="675"/>
      <c r="CN11" s="675"/>
      <c r="CO11" s="675"/>
      <c r="CP11" s="675"/>
      <c r="CQ11" s="676"/>
      <c r="CR11" s="659">
        <v>1249495</v>
      </c>
      <c r="CS11" s="660"/>
      <c r="CT11" s="660"/>
      <c r="CU11" s="660"/>
      <c r="CV11" s="660"/>
      <c r="CW11" s="660"/>
      <c r="CX11" s="660"/>
      <c r="CY11" s="661"/>
      <c r="CZ11" s="662">
        <v>9.1999999999999993</v>
      </c>
      <c r="DA11" s="662"/>
      <c r="DB11" s="662"/>
      <c r="DC11" s="662"/>
      <c r="DD11" s="668">
        <v>415300</v>
      </c>
      <c r="DE11" s="660"/>
      <c r="DF11" s="660"/>
      <c r="DG11" s="660"/>
      <c r="DH11" s="660"/>
      <c r="DI11" s="660"/>
      <c r="DJ11" s="660"/>
      <c r="DK11" s="660"/>
      <c r="DL11" s="660"/>
      <c r="DM11" s="660"/>
      <c r="DN11" s="660"/>
      <c r="DO11" s="660"/>
      <c r="DP11" s="661"/>
      <c r="DQ11" s="668">
        <v>477448</v>
      </c>
      <c r="DR11" s="660"/>
      <c r="DS11" s="660"/>
      <c r="DT11" s="660"/>
      <c r="DU11" s="660"/>
      <c r="DV11" s="660"/>
      <c r="DW11" s="660"/>
      <c r="DX11" s="660"/>
      <c r="DY11" s="660"/>
      <c r="DZ11" s="660"/>
      <c r="EA11" s="660"/>
      <c r="EB11" s="660"/>
      <c r="EC11" s="669"/>
    </row>
    <row r="12" spans="2:143" ht="11.25" customHeight="1" x14ac:dyDescent="0.15">
      <c r="B12" s="656" t="s">
        <v>185</v>
      </c>
      <c r="C12" s="657"/>
      <c r="D12" s="657"/>
      <c r="E12" s="657"/>
      <c r="F12" s="657"/>
      <c r="G12" s="657"/>
      <c r="H12" s="657"/>
      <c r="I12" s="657"/>
      <c r="J12" s="657"/>
      <c r="K12" s="657"/>
      <c r="L12" s="657"/>
      <c r="M12" s="657"/>
      <c r="N12" s="657"/>
      <c r="O12" s="657"/>
      <c r="P12" s="657"/>
      <c r="Q12" s="658"/>
      <c r="R12" s="659">
        <v>380602</v>
      </c>
      <c r="S12" s="660"/>
      <c r="T12" s="660"/>
      <c r="U12" s="660"/>
      <c r="V12" s="660"/>
      <c r="W12" s="660"/>
      <c r="X12" s="660"/>
      <c r="Y12" s="661"/>
      <c r="Z12" s="662">
        <v>2.7</v>
      </c>
      <c r="AA12" s="662"/>
      <c r="AB12" s="662"/>
      <c r="AC12" s="662"/>
      <c r="AD12" s="663">
        <v>380602</v>
      </c>
      <c r="AE12" s="663"/>
      <c r="AF12" s="663"/>
      <c r="AG12" s="663"/>
      <c r="AH12" s="663"/>
      <c r="AI12" s="663"/>
      <c r="AJ12" s="663"/>
      <c r="AK12" s="663"/>
      <c r="AL12" s="664">
        <v>5.5</v>
      </c>
      <c r="AM12" s="665"/>
      <c r="AN12" s="665"/>
      <c r="AO12" s="666"/>
      <c r="AP12" s="656" t="s">
        <v>186</v>
      </c>
      <c r="AQ12" s="657"/>
      <c r="AR12" s="657"/>
      <c r="AS12" s="657"/>
      <c r="AT12" s="657"/>
      <c r="AU12" s="657"/>
      <c r="AV12" s="657"/>
      <c r="AW12" s="657"/>
      <c r="AX12" s="657"/>
      <c r="AY12" s="657"/>
      <c r="AZ12" s="657"/>
      <c r="BA12" s="657"/>
      <c r="BB12" s="657"/>
      <c r="BC12" s="657"/>
      <c r="BD12" s="657"/>
      <c r="BE12" s="657"/>
      <c r="BF12" s="658"/>
      <c r="BG12" s="659">
        <v>1441030</v>
      </c>
      <c r="BH12" s="660"/>
      <c r="BI12" s="660"/>
      <c r="BJ12" s="660"/>
      <c r="BK12" s="660"/>
      <c r="BL12" s="660"/>
      <c r="BM12" s="660"/>
      <c r="BN12" s="661"/>
      <c r="BO12" s="662">
        <v>48.4</v>
      </c>
      <c r="BP12" s="662"/>
      <c r="BQ12" s="662"/>
      <c r="BR12" s="662"/>
      <c r="BS12" s="668" t="s">
        <v>101</v>
      </c>
      <c r="BT12" s="660"/>
      <c r="BU12" s="660"/>
      <c r="BV12" s="660"/>
      <c r="BW12" s="660"/>
      <c r="BX12" s="660"/>
      <c r="BY12" s="660"/>
      <c r="BZ12" s="660"/>
      <c r="CA12" s="660"/>
      <c r="CB12" s="669"/>
      <c r="CD12" s="674" t="s">
        <v>187</v>
      </c>
      <c r="CE12" s="675"/>
      <c r="CF12" s="675"/>
      <c r="CG12" s="675"/>
      <c r="CH12" s="675"/>
      <c r="CI12" s="675"/>
      <c r="CJ12" s="675"/>
      <c r="CK12" s="675"/>
      <c r="CL12" s="675"/>
      <c r="CM12" s="675"/>
      <c r="CN12" s="675"/>
      <c r="CO12" s="675"/>
      <c r="CP12" s="675"/>
      <c r="CQ12" s="676"/>
      <c r="CR12" s="659">
        <v>673244</v>
      </c>
      <c r="CS12" s="660"/>
      <c r="CT12" s="660"/>
      <c r="CU12" s="660"/>
      <c r="CV12" s="660"/>
      <c r="CW12" s="660"/>
      <c r="CX12" s="660"/>
      <c r="CY12" s="661"/>
      <c r="CZ12" s="662">
        <v>5</v>
      </c>
      <c r="DA12" s="662"/>
      <c r="DB12" s="662"/>
      <c r="DC12" s="662"/>
      <c r="DD12" s="668">
        <v>15977</v>
      </c>
      <c r="DE12" s="660"/>
      <c r="DF12" s="660"/>
      <c r="DG12" s="660"/>
      <c r="DH12" s="660"/>
      <c r="DI12" s="660"/>
      <c r="DJ12" s="660"/>
      <c r="DK12" s="660"/>
      <c r="DL12" s="660"/>
      <c r="DM12" s="660"/>
      <c r="DN12" s="660"/>
      <c r="DO12" s="660"/>
      <c r="DP12" s="661"/>
      <c r="DQ12" s="668">
        <v>350803</v>
      </c>
      <c r="DR12" s="660"/>
      <c r="DS12" s="660"/>
      <c r="DT12" s="660"/>
      <c r="DU12" s="660"/>
      <c r="DV12" s="660"/>
      <c r="DW12" s="660"/>
      <c r="DX12" s="660"/>
      <c r="DY12" s="660"/>
      <c r="DZ12" s="660"/>
      <c r="EA12" s="660"/>
      <c r="EB12" s="660"/>
      <c r="EC12" s="669"/>
    </row>
    <row r="13" spans="2:143" ht="11.25" customHeight="1" x14ac:dyDescent="0.15">
      <c r="B13" s="656" t="s">
        <v>188</v>
      </c>
      <c r="C13" s="657"/>
      <c r="D13" s="657"/>
      <c r="E13" s="657"/>
      <c r="F13" s="657"/>
      <c r="G13" s="657"/>
      <c r="H13" s="657"/>
      <c r="I13" s="657"/>
      <c r="J13" s="657"/>
      <c r="K13" s="657"/>
      <c r="L13" s="657"/>
      <c r="M13" s="657"/>
      <c r="N13" s="657"/>
      <c r="O13" s="657"/>
      <c r="P13" s="657"/>
      <c r="Q13" s="658"/>
      <c r="R13" s="659">
        <v>6764</v>
      </c>
      <c r="S13" s="660"/>
      <c r="T13" s="660"/>
      <c r="U13" s="660"/>
      <c r="V13" s="660"/>
      <c r="W13" s="660"/>
      <c r="X13" s="660"/>
      <c r="Y13" s="661"/>
      <c r="Z13" s="662">
        <v>0</v>
      </c>
      <c r="AA13" s="662"/>
      <c r="AB13" s="662"/>
      <c r="AC13" s="662"/>
      <c r="AD13" s="663">
        <v>6764</v>
      </c>
      <c r="AE13" s="663"/>
      <c r="AF13" s="663"/>
      <c r="AG13" s="663"/>
      <c r="AH13" s="663"/>
      <c r="AI13" s="663"/>
      <c r="AJ13" s="663"/>
      <c r="AK13" s="663"/>
      <c r="AL13" s="664">
        <v>0.1</v>
      </c>
      <c r="AM13" s="665"/>
      <c r="AN13" s="665"/>
      <c r="AO13" s="666"/>
      <c r="AP13" s="656" t="s">
        <v>189</v>
      </c>
      <c r="AQ13" s="657"/>
      <c r="AR13" s="657"/>
      <c r="AS13" s="657"/>
      <c r="AT13" s="657"/>
      <c r="AU13" s="657"/>
      <c r="AV13" s="657"/>
      <c r="AW13" s="657"/>
      <c r="AX13" s="657"/>
      <c r="AY13" s="657"/>
      <c r="AZ13" s="657"/>
      <c r="BA13" s="657"/>
      <c r="BB13" s="657"/>
      <c r="BC13" s="657"/>
      <c r="BD13" s="657"/>
      <c r="BE13" s="657"/>
      <c r="BF13" s="658"/>
      <c r="BG13" s="659">
        <v>1434295</v>
      </c>
      <c r="BH13" s="660"/>
      <c r="BI13" s="660"/>
      <c r="BJ13" s="660"/>
      <c r="BK13" s="660"/>
      <c r="BL13" s="660"/>
      <c r="BM13" s="660"/>
      <c r="BN13" s="661"/>
      <c r="BO13" s="662">
        <v>48.2</v>
      </c>
      <c r="BP13" s="662"/>
      <c r="BQ13" s="662"/>
      <c r="BR13" s="662"/>
      <c r="BS13" s="668" t="s">
        <v>101</v>
      </c>
      <c r="BT13" s="660"/>
      <c r="BU13" s="660"/>
      <c r="BV13" s="660"/>
      <c r="BW13" s="660"/>
      <c r="BX13" s="660"/>
      <c r="BY13" s="660"/>
      <c r="BZ13" s="660"/>
      <c r="CA13" s="660"/>
      <c r="CB13" s="669"/>
      <c r="CD13" s="674" t="s">
        <v>190</v>
      </c>
      <c r="CE13" s="675"/>
      <c r="CF13" s="675"/>
      <c r="CG13" s="675"/>
      <c r="CH13" s="675"/>
      <c r="CI13" s="675"/>
      <c r="CJ13" s="675"/>
      <c r="CK13" s="675"/>
      <c r="CL13" s="675"/>
      <c r="CM13" s="675"/>
      <c r="CN13" s="675"/>
      <c r="CO13" s="675"/>
      <c r="CP13" s="675"/>
      <c r="CQ13" s="676"/>
      <c r="CR13" s="659">
        <v>1101284</v>
      </c>
      <c r="CS13" s="660"/>
      <c r="CT13" s="660"/>
      <c r="CU13" s="660"/>
      <c r="CV13" s="660"/>
      <c r="CW13" s="660"/>
      <c r="CX13" s="660"/>
      <c r="CY13" s="661"/>
      <c r="CZ13" s="662">
        <v>8.1</v>
      </c>
      <c r="DA13" s="662"/>
      <c r="DB13" s="662"/>
      <c r="DC13" s="662"/>
      <c r="DD13" s="668">
        <v>265454</v>
      </c>
      <c r="DE13" s="660"/>
      <c r="DF13" s="660"/>
      <c r="DG13" s="660"/>
      <c r="DH13" s="660"/>
      <c r="DI13" s="660"/>
      <c r="DJ13" s="660"/>
      <c r="DK13" s="660"/>
      <c r="DL13" s="660"/>
      <c r="DM13" s="660"/>
      <c r="DN13" s="660"/>
      <c r="DO13" s="660"/>
      <c r="DP13" s="661"/>
      <c r="DQ13" s="668">
        <v>880403</v>
      </c>
      <c r="DR13" s="660"/>
      <c r="DS13" s="660"/>
      <c r="DT13" s="660"/>
      <c r="DU13" s="660"/>
      <c r="DV13" s="660"/>
      <c r="DW13" s="660"/>
      <c r="DX13" s="660"/>
      <c r="DY13" s="660"/>
      <c r="DZ13" s="660"/>
      <c r="EA13" s="660"/>
      <c r="EB13" s="660"/>
      <c r="EC13" s="669"/>
    </row>
    <row r="14" spans="2:143" ht="11.25" customHeight="1" x14ac:dyDescent="0.15">
      <c r="B14" s="656" t="s">
        <v>191</v>
      </c>
      <c r="C14" s="657"/>
      <c r="D14" s="657"/>
      <c r="E14" s="657"/>
      <c r="F14" s="657"/>
      <c r="G14" s="657"/>
      <c r="H14" s="657"/>
      <c r="I14" s="657"/>
      <c r="J14" s="657"/>
      <c r="K14" s="657"/>
      <c r="L14" s="657"/>
      <c r="M14" s="657"/>
      <c r="N14" s="657"/>
      <c r="O14" s="657"/>
      <c r="P14" s="657"/>
      <c r="Q14" s="658"/>
      <c r="R14" s="659" t="s">
        <v>101</v>
      </c>
      <c r="S14" s="660"/>
      <c r="T14" s="660"/>
      <c r="U14" s="660"/>
      <c r="V14" s="660"/>
      <c r="W14" s="660"/>
      <c r="X14" s="660"/>
      <c r="Y14" s="661"/>
      <c r="Z14" s="662" t="s">
        <v>101</v>
      </c>
      <c r="AA14" s="662"/>
      <c r="AB14" s="662"/>
      <c r="AC14" s="662"/>
      <c r="AD14" s="663" t="s">
        <v>101</v>
      </c>
      <c r="AE14" s="663"/>
      <c r="AF14" s="663"/>
      <c r="AG14" s="663"/>
      <c r="AH14" s="663"/>
      <c r="AI14" s="663"/>
      <c r="AJ14" s="663"/>
      <c r="AK14" s="663"/>
      <c r="AL14" s="664" t="s">
        <v>101</v>
      </c>
      <c r="AM14" s="665"/>
      <c r="AN14" s="665"/>
      <c r="AO14" s="666"/>
      <c r="AP14" s="656" t="s">
        <v>484</v>
      </c>
      <c r="AQ14" s="657"/>
      <c r="AR14" s="657"/>
      <c r="AS14" s="657"/>
      <c r="AT14" s="657"/>
      <c r="AU14" s="657"/>
      <c r="AV14" s="657"/>
      <c r="AW14" s="657"/>
      <c r="AX14" s="657"/>
      <c r="AY14" s="657"/>
      <c r="AZ14" s="657"/>
      <c r="BA14" s="657"/>
      <c r="BB14" s="657"/>
      <c r="BC14" s="657"/>
      <c r="BD14" s="657"/>
      <c r="BE14" s="657"/>
      <c r="BF14" s="658"/>
      <c r="BG14" s="659">
        <v>60021</v>
      </c>
      <c r="BH14" s="660"/>
      <c r="BI14" s="660"/>
      <c r="BJ14" s="660"/>
      <c r="BK14" s="660"/>
      <c r="BL14" s="660"/>
      <c r="BM14" s="660"/>
      <c r="BN14" s="661"/>
      <c r="BO14" s="662">
        <v>2</v>
      </c>
      <c r="BP14" s="662"/>
      <c r="BQ14" s="662"/>
      <c r="BR14" s="662"/>
      <c r="BS14" s="668" t="s">
        <v>485</v>
      </c>
      <c r="BT14" s="660"/>
      <c r="BU14" s="660"/>
      <c r="BV14" s="660"/>
      <c r="BW14" s="660"/>
      <c r="BX14" s="660"/>
      <c r="BY14" s="660"/>
      <c r="BZ14" s="660"/>
      <c r="CA14" s="660"/>
      <c r="CB14" s="669"/>
      <c r="CD14" s="674" t="s">
        <v>192</v>
      </c>
      <c r="CE14" s="675"/>
      <c r="CF14" s="675"/>
      <c r="CG14" s="675"/>
      <c r="CH14" s="675"/>
      <c r="CI14" s="675"/>
      <c r="CJ14" s="675"/>
      <c r="CK14" s="675"/>
      <c r="CL14" s="675"/>
      <c r="CM14" s="675"/>
      <c r="CN14" s="675"/>
      <c r="CO14" s="675"/>
      <c r="CP14" s="675"/>
      <c r="CQ14" s="676"/>
      <c r="CR14" s="659">
        <v>384226</v>
      </c>
      <c r="CS14" s="660"/>
      <c r="CT14" s="660"/>
      <c r="CU14" s="660"/>
      <c r="CV14" s="660"/>
      <c r="CW14" s="660"/>
      <c r="CX14" s="660"/>
      <c r="CY14" s="661"/>
      <c r="CZ14" s="662">
        <v>2.8</v>
      </c>
      <c r="DA14" s="662"/>
      <c r="DB14" s="662"/>
      <c r="DC14" s="662"/>
      <c r="DD14" s="668">
        <v>17019</v>
      </c>
      <c r="DE14" s="660"/>
      <c r="DF14" s="660"/>
      <c r="DG14" s="660"/>
      <c r="DH14" s="660"/>
      <c r="DI14" s="660"/>
      <c r="DJ14" s="660"/>
      <c r="DK14" s="660"/>
      <c r="DL14" s="660"/>
      <c r="DM14" s="660"/>
      <c r="DN14" s="660"/>
      <c r="DO14" s="660"/>
      <c r="DP14" s="661"/>
      <c r="DQ14" s="668">
        <v>359602</v>
      </c>
      <c r="DR14" s="660"/>
      <c r="DS14" s="660"/>
      <c r="DT14" s="660"/>
      <c r="DU14" s="660"/>
      <c r="DV14" s="660"/>
      <c r="DW14" s="660"/>
      <c r="DX14" s="660"/>
      <c r="DY14" s="660"/>
      <c r="DZ14" s="660"/>
      <c r="EA14" s="660"/>
      <c r="EB14" s="660"/>
      <c r="EC14" s="669"/>
    </row>
    <row r="15" spans="2:143" ht="11.25" customHeight="1" x14ac:dyDescent="0.15">
      <c r="B15" s="656" t="s">
        <v>193</v>
      </c>
      <c r="C15" s="657"/>
      <c r="D15" s="657"/>
      <c r="E15" s="657"/>
      <c r="F15" s="657"/>
      <c r="G15" s="657"/>
      <c r="H15" s="657"/>
      <c r="I15" s="657"/>
      <c r="J15" s="657"/>
      <c r="K15" s="657"/>
      <c r="L15" s="657"/>
      <c r="M15" s="657"/>
      <c r="N15" s="657"/>
      <c r="O15" s="657"/>
      <c r="P15" s="657"/>
      <c r="Q15" s="658"/>
      <c r="R15" s="659">
        <v>74930</v>
      </c>
      <c r="S15" s="660"/>
      <c r="T15" s="660"/>
      <c r="U15" s="660"/>
      <c r="V15" s="660"/>
      <c r="W15" s="660"/>
      <c r="X15" s="660"/>
      <c r="Y15" s="661"/>
      <c r="Z15" s="662">
        <v>0.5</v>
      </c>
      <c r="AA15" s="662"/>
      <c r="AB15" s="662"/>
      <c r="AC15" s="662"/>
      <c r="AD15" s="663">
        <v>74930</v>
      </c>
      <c r="AE15" s="663"/>
      <c r="AF15" s="663"/>
      <c r="AG15" s="663"/>
      <c r="AH15" s="663"/>
      <c r="AI15" s="663"/>
      <c r="AJ15" s="663"/>
      <c r="AK15" s="663"/>
      <c r="AL15" s="664">
        <v>1.1000000000000001</v>
      </c>
      <c r="AM15" s="665"/>
      <c r="AN15" s="665"/>
      <c r="AO15" s="666"/>
      <c r="AP15" s="656" t="s">
        <v>486</v>
      </c>
      <c r="AQ15" s="657"/>
      <c r="AR15" s="657"/>
      <c r="AS15" s="657"/>
      <c r="AT15" s="657"/>
      <c r="AU15" s="657"/>
      <c r="AV15" s="657"/>
      <c r="AW15" s="657"/>
      <c r="AX15" s="657"/>
      <c r="AY15" s="657"/>
      <c r="AZ15" s="657"/>
      <c r="BA15" s="657"/>
      <c r="BB15" s="657"/>
      <c r="BC15" s="657"/>
      <c r="BD15" s="657"/>
      <c r="BE15" s="657"/>
      <c r="BF15" s="658"/>
      <c r="BG15" s="659">
        <v>131627</v>
      </c>
      <c r="BH15" s="660"/>
      <c r="BI15" s="660"/>
      <c r="BJ15" s="660"/>
      <c r="BK15" s="660"/>
      <c r="BL15" s="660"/>
      <c r="BM15" s="660"/>
      <c r="BN15" s="661"/>
      <c r="BO15" s="662">
        <v>4.4000000000000004</v>
      </c>
      <c r="BP15" s="662"/>
      <c r="BQ15" s="662"/>
      <c r="BR15" s="662"/>
      <c r="BS15" s="668" t="s">
        <v>485</v>
      </c>
      <c r="BT15" s="660"/>
      <c r="BU15" s="660"/>
      <c r="BV15" s="660"/>
      <c r="BW15" s="660"/>
      <c r="BX15" s="660"/>
      <c r="BY15" s="660"/>
      <c r="BZ15" s="660"/>
      <c r="CA15" s="660"/>
      <c r="CB15" s="669"/>
      <c r="CD15" s="674" t="s">
        <v>194</v>
      </c>
      <c r="CE15" s="675"/>
      <c r="CF15" s="675"/>
      <c r="CG15" s="675"/>
      <c r="CH15" s="675"/>
      <c r="CI15" s="675"/>
      <c r="CJ15" s="675"/>
      <c r="CK15" s="675"/>
      <c r="CL15" s="675"/>
      <c r="CM15" s="675"/>
      <c r="CN15" s="675"/>
      <c r="CO15" s="675"/>
      <c r="CP15" s="675"/>
      <c r="CQ15" s="676"/>
      <c r="CR15" s="659">
        <v>2027514</v>
      </c>
      <c r="CS15" s="660"/>
      <c r="CT15" s="660"/>
      <c r="CU15" s="660"/>
      <c r="CV15" s="660"/>
      <c r="CW15" s="660"/>
      <c r="CX15" s="660"/>
      <c r="CY15" s="661"/>
      <c r="CZ15" s="662">
        <v>15</v>
      </c>
      <c r="DA15" s="662"/>
      <c r="DB15" s="662"/>
      <c r="DC15" s="662"/>
      <c r="DD15" s="668">
        <v>527856</v>
      </c>
      <c r="DE15" s="660"/>
      <c r="DF15" s="660"/>
      <c r="DG15" s="660"/>
      <c r="DH15" s="660"/>
      <c r="DI15" s="660"/>
      <c r="DJ15" s="660"/>
      <c r="DK15" s="660"/>
      <c r="DL15" s="660"/>
      <c r="DM15" s="660"/>
      <c r="DN15" s="660"/>
      <c r="DO15" s="660"/>
      <c r="DP15" s="661"/>
      <c r="DQ15" s="668">
        <v>1324396</v>
      </c>
      <c r="DR15" s="660"/>
      <c r="DS15" s="660"/>
      <c r="DT15" s="660"/>
      <c r="DU15" s="660"/>
      <c r="DV15" s="660"/>
      <c r="DW15" s="660"/>
      <c r="DX15" s="660"/>
      <c r="DY15" s="660"/>
      <c r="DZ15" s="660"/>
      <c r="EA15" s="660"/>
      <c r="EB15" s="660"/>
      <c r="EC15" s="669"/>
    </row>
    <row r="16" spans="2:143" ht="11.25" customHeight="1" x14ac:dyDescent="0.15">
      <c r="B16" s="656" t="s">
        <v>195</v>
      </c>
      <c r="C16" s="657"/>
      <c r="D16" s="657"/>
      <c r="E16" s="657"/>
      <c r="F16" s="657"/>
      <c r="G16" s="657"/>
      <c r="H16" s="657"/>
      <c r="I16" s="657"/>
      <c r="J16" s="657"/>
      <c r="K16" s="657"/>
      <c r="L16" s="657"/>
      <c r="M16" s="657"/>
      <c r="N16" s="657"/>
      <c r="O16" s="657"/>
      <c r="P16" s="657"/>
      <c r="Q16" s="658"/>
      <c r="R16" s="659" t="s">
        <v>485</v>
      </c>
      <c r="S16" s="660"/>
      <c r="T16" s="660"/>
      <c r="U16" s="660"/>
      <c r="V16" s="660"/>
      <c r="W16" s="660"/>
      <c r="X16" s="660"/>
      <c r="Y16" s="661"/>
      <c r="Z16" s="662" t="s">
        <v>485</v>
      </c>
      <c r="AA16" s="662"/>
      <c r="AB16" s="662"/>
      <c r="AC16" s="662"/>
      <c r="AD16" s="663" t="s">
        <v>485</v>
      </c>
      <c r="AE16" s="663"/>
      <c r="AF16" s="663"/>
      <c r="AG16" s="663"/>
      <c r="AH16" s="663"/>
      <c r="AI16" s="663"/>
      <c r="AJ16" s="663"/>
      <c r="AK16" s="663"/>
      <c r="AL16" s="664" t="s">
        <v>485</v>
      </c>
      <c r="AM16" s="665"/>
      <c r="AN16" s="665"/>
      <c r="AO16" s="666"/>
      <c r="AP16" s="656" t="s">
        <v>487</v>
      </c>
      <c r="AQ16" s="657"/>
      <c r="AR16" s="657"/>
      <c r="AS16" s="657"/>
      <c r="AT16" s="657"/>
      <c r="AU16" s="657"/>
      <c r="AV16" s="657"/>
      <c r="AW16" s="657"/>
      <c r="AX16" s="657"/>
      <c r="AY16" s="657"/>
      <c r="AZ16" s="657"/>
      <c r="BA16" s="657"/>
      <c r="BB16" s="657"/>
      <c r="BC16" s="657"/>
      <c r="BD16" s="657"/>
      <c r="BE16" s="657"/>
      <c r="BF16" s="658"/>
      <c r="BG16" s="659" t="s">
        <v>485</v>
      </c>
      <c r="BH16" s="660"/>
      <c r="BI16" s="660"/>
      <c r="BJ16" s="660"/>
      <c r="BK16" s="660"/>
      <c r="BL16" s="660"/>
      <c r="BM16" s="660"/>
      <c r="BN16" s="661"/>
      <c r="BO16" s="662" t="s">
        <v>485</v>
      </c>
      <c r="BP16" s="662"/>
      <c r="BQ16" s="662"/>
      <c r="BR16" s="662"/>
      <c r="BS16" s="668" t="s">
        <v>485</v>
      </c>
      <c r="BT16" s="660"/>
      <c r="BU16" s="660"/>
      <c r="BV16" s="660"/>
      <c r="BW16" s="660"/>
      <c r="BX16" s="660"/>
      <c r="BY16" s="660"/>
      <c r="BZ16" s="660"/>
      <c r="CA16" s="660"/>
      <c r="CB16" s="669"/>
      <c r="CD16" s="674" t="s">
        <v>196</v>
      </c>
      <c r="CE16" s="675"/>
      <c r="CF16" s="675"/>
      <c r="CG16" s="675"/>
      <c r="CH16" s="675"/>
      <c r="CI16" s="675"/>
      <c r="CJ16" s="675"/>
      <c r="CK16" s="675"/>
      <c r="CL16" s="675"/>
      <c r="CM16" s="675"/>
      <c r="CN16" s="675"/>
      <c r="CO16" s="675"/>
      <c r="CP16" s="675"/>
      <c r="CQ16" s="676"/>
      <c r="CR16" s="659">
        <v>1406437</v>
      </c>
      <c r="CS16" s="660"/>
      <c r="CT16" s="660"/>
      <c r="CU16" s="660"/>
      <c r="CV16" s="660"/>
      <c r="CW16" s="660"/>
      <c r="CX16" s="660"/>
      <c r="CY16" s="661"/>
      <c r="CZ16" s="662">
        <v>10.4</v>
      </c>
      <c r="DA16" s="662"/>
      <c r="DB16" s="662"/>
      <c r="DC16" s="662"/>
      <c r="DD16" s="668" t="s">
        <v>485</v>
      </c>
      <c r="DE16" s="660"/>
      <c r="DF16" s="660"/>
      <c r="DG16" s="660"/>
      <c r="DH16" s="660"/>
      <c r="DI16" s="660"/>
      <c r="DJ16" s="660"/>
      <c r="DK16" s="660"/>
      <c r="DL16" s="660"/>
      <c r="DM16" s="660"/>
      <c r="DN16" s="660"/>
      <c r="DO16" s="660"/>
      <c r="DP16" s="661"/>
      <c r="DQ16" s="668">
        <v>84163</v>
      </c>
      <c r="DR16" s="660"/>
      <c r="DS16" s="660"/>
      <c r="DT16" s="660"/>
      <c r="DU16" s="660"/>
      <c r="DV16" s="660"/>
      <c r="DW16" s="660"/>
      <c r="DX16" s="660"/>
      <c r="DY16" s="660"/>
      <c r="DZ16" s="660"/>
      <c r="EA16" s="660"/>
      <c r="EB16" s="660"/>
      <c r="EC16" s="669"/>
    </row>
    <row r="17" spans="2:133" ht="11.25" customHeight="1" x14ac:dyDescent="0.15">
      <c r="B17" s="656" t="s">
        <v>488</v>
      </c>
      <c r="C17" s="657"/>
      <c r="D17" s="657"/>
      <c r="E17" s="657"/>
      <c r="F17" s="657"/>
      <c r="G17" s="657"/>
      <c r="H17" s="657"/>
      <c r="I17" s="657"/>
      <c r="J17" s="657"/>
      <c r="K17" s="657"/>
      <c r="L17" s="657"/>
      <c r="M17" s="657"/>
      <c r="N17" s="657"/>
      <c r="O17" s="657"/>
      <c r="P17" s="657"/>
      <c r="Q17" s="658"/>
      <c r="R17" s="659">
        <v>11129</v>
      </c>
      <c r="S17" s="660"/>
      <c r="T17" s="660"/>
      <c r="U17" s="660"/>
      <c r="V17" s="660"/>
      <c r="W17" s="660"/>
      <c r="X17" s="660"/>
      <c r="Y17" s="661"/>
      <c r="Z17" s="662">
        <v>0.1</v>
      </c>
      <c r="AA17" s="662"/>
      <c r="AB17" s="662"/>
      <c r="AC17" s="662"/>
      <c r="AD17" s="663">
        <v>11129</v>
      </c>
      <c r="AE17" s="663"/>
      <c r="AF17" s="663"/>
      <c r="AG17" s="663"/>
      <c r="AH17" s="663"/>
      <c r="AI17" s="663"/>
      <c r="AJ17" s="663"/>
      <c r="AK17" s="663"/>
      <c r="AL17" s="664">
        <v>0.2</v>
      </c>
      <c r="AM17" s="665"/>
      <c r="AN17" s="665"/>
      <c r="AO17" s="666"/>
      <c r="AP17" s="656" t="s">
        <v>489</v>
      </c>
      <c r="AQ17" s="657"/>
      <c r="AR17" s="657"/>
      <c r="AS17" s="657"/>
      <c r="AT17" s="657"/>
      <c r="AU17" s="657"/>
      <c r="AV17" s="657"/>
      <c r="AW17" s="657"/>
      <c r="AX17" s="657"/>
      <c r="AY17" s="657"/>
      <c r="AZ17" s="657"/>
      <c r="BA17" s="657"/>
      <c r="BB17" s="657"/>
      <c r="BC17" s="657"/>
      <c r="BD17" s="657"/>
      <c r="BE17" s="657"/>
      <c r="BF17" s="658"/>
      <c r="BG17" s="659" t="s">
        <v>485</v>
      </c>
      <c r="BH17" s="660"/>
      <c r="BI17" s="660"/>
      <c r="BJ17" s="660"/>
      <c r="BK17" s="660"/>
      <c r="BL17" s="660"/>
      <c r="BM17" s="660"/>
      <c r="BN17" s="661"/>
      <c r="BO17" s="662" t="s">
        <v>485</v>
      </c>
      <c r="BP17" s="662"/>
      <c r="BQ17" s="662"/>
      <c r="BR17" s="662"/>
      <c r="BS17" s="668" t="s">
        <v>485</v>
      </c>
      <c r="BT17" s="660"/>
      <c r="BU17" s="660"/>
      <c r="BV17" s="660"/>
      <c r="BW17" s="660"/>
      <c r="BX17" s="660"/>
      <c r="BY17" s="660"/>
      <c r="BZ17" s="660"/>
      <c r="CA17" s="660"/>
      <c r="CB17" s="669"/>
      <c r="CD17" s="674" t="s">
        <v>197</v>
      </c>
      <c r="CE17" s="675"/>
      <c r="CF17" s="675"/>
      <c r="CG17" s="675"/>
      <c r="CH17" s="675"/>
      <c r="CI17" s="675"/>
      <c r="CJ17" s="675"/>
      <c r="CK17" s="675"/>
      <c r="CL17" s="675"/>
      <c r="CM17" s="675"/>
      <c r="CN17" s="675"/>
      <c r="CO17" s="675"/>
      <c r="CP17" s="675"/>
      <c r="CQ17" s="676"/>
      <c r="CR17" s="659">
        <v>793609</v>
      </c>
      <c r="CS17" s="660"/>
      <c r="CT17" s="660"/>
      <c r="CU17" s="660"/>
      <c r="CV17" s="660"/>
      <c r="CW17" s="660"/>
      <c r="CX17" s="660"/>
      <c r="CY17" s="661"/>
      <c r="CZ17" s="662">
        <v>5.9</v>
      </c>
      <c r="DA17" s="662"/>
      <c r="DB17" s="662"/>
      <c r="DC17" s="662"/>
      <c r="DD17" s="668" t="s">
        <v>485</v>
      </c>
      <c r="DE17" s="660"/>
      <c r="DF17" s="660"/>
      <c r="DG17" s="660"/>
      <c r="DH17" s="660"/>
      <c r="DI17" s="660"/>
      <c r="DJ17" s="660"/>
      <c r="DK17" s="660"/>
      <c r="DL17" s="660"/>
      <c r="DM17" s="660"/>
      <c r="DN17" s="660"/>
      <c r="DO17" s="660"/>
      <c r="DP17" s="661"/>
      <c r="DQ17" s="668">
        <v>757171</v>
      </c>
      <c r="DR17" s="660"/>
      <c r="DS17" s="660"/>
      <c r="DT17" s="660"/>
      <c r="DU17" s="660"/>
      <c r="DV17" s="660"/>
      <c r="DW17" s="660"/>
      <c r="DX17" s="660"/>
      <c r="DY17" s="660"/>
      <c r="DZ17" s="660"/>
      <c r="EA17" s="660"/>
      <c r="EB17" s="660"/>
      <c r="EC17" s="669"/>
    </row>
    <row r="18" spans="2:133" ht="11.25" customHeight="1" x14ac:dyDescent="0.15">
      <c r="B18" s="656" t="s">
        <v>198</v>
      </c>
      <c r="C18" s="657"/>
      <c r="D18" s="657"/>
      <c r="E18" s="657"/>
      <c r="F18" s="657"/>
      <c r="G18" s="657"/>
      <c r="H18" s="657"/>
      <c r="I18" s="657"/>
      <c r="J18" s="657"/>
      <c r="K18" s="657"/>
      <c r="L18" s="657"/>
      <c r="M18" s="657"/>
      <c r="N18" s="657"/>
      <c r="O18" s="657"/>
      <c r="P18" s="657"/>
      <c r="Q18" s="658"/>
      <c r="R18" s="659">
        <v>3547334</v>
      </c>
      <c r="S18" s="660"/>
      <c r="T18" s="660"/>
      <c r="U18" s="660"/>
      <c r="V18" s="660"/>
      <c r="W18" s="660"/>
      <c r="X18" s="660"/>
      <c r="Y18" s="661"/>
      <c r="Z18" s="662">
        <v>25.6</v>
      </c>
      <c r="AA18" s="662"/>
      <c r="AB18" s="662"/>
      <c r="AC18" s="662"/>
      <c r="AD18" s="663">
        <v>3186875</v>
      </c>
      <c r="AE18" s="663"/>
      <c r="AF18" s="663"/>
      <c r="AG18" s="663"/>
      <c r="AH18" s="663"/>
      <c r="AI18" s="663"/>
      <c r="AJ18" s="663"/>
      <c r="AK18" s="663"/>
      <c r="AL18" s="664">
        <v>46</v>
      </c>
      <c r="AM18" s="665"/>
      <c r="AN18" s="665"/>
      <c r="AO18" s="666"/>
      <c r="AP18" s="656" t="s">
        <v>490</v>
      </c>
      <c r="AQ18" s="657"/>
      <c r="AR18" s="657"/>
      <c r="AS18" s="657"/>
      <c r="AT18" s="657"/>
      <c r="AU18" s="657"/>
      <c r="AV18" s="657"/>
      <c r="AW18" s="657"/>
      <c r="AX18" s="657"/>
      <c r="AY18" s="657"/>
      <c r="AZ18" s="657"/>
      <c r="BA18" s="657"/>
      <c r="BB18" s="657"/>
      <c r="BC18" s="657"/>
      <c r="BD18" s="657"/>
      <c r="BE18" s="657"/>
      <c r="BF18" s="658"/>
      <c r="BG18" s="659" t="s">
        <v>101</v>
      </c>
      <c r="BH18" s="660"/>
      <c r="BI18" s="660"/>
      <c r="BJ18" s="660"/>
      <c r="BK18" s="660"/>
      <c r="BL18" s="660"/>
      <c r="BM18" s="660"/>
      <c r="BN18" s="661"/>
      <c r="BO18" s="662" t="s">
        <v>101</v>
      </c>
      <c r="BP18" s="662"/>
      <c r="BQ18" s="662"/>
      <c r="BR18" s="662"/>
      <c r="BS18" s="668" t="s">
        <v>101</v>
      </c>
      <c r="BT18" s="660"/>
      <c r="BU18" s="660"/>
      <c r="BV18" s="660"/>
      <c r="BW18" s="660"/>
      <c r="BX18" s="660"/>
      <c r="BY18" s="660"/>
      <c r="BZ18" s="660"/>
      <c r="CA18" s="660"/>
      <c r="CB18" s="669"/>
      <c r="CD18" s="674" t="s">
        <v>199</v>
      </c>
      <c r="CE18" s="675"/>
      <c r="CF18" s="675"/>
      <c r="CG18" s="675"/>
      <c r="CH18" s="675"/>
      <c r="CI18" s="675"/>
      <c r="CJ18" s="675"/>
      <c r="CK18" s="675"/>
      <c r="CL18" s="675"/>
      <c r="CM18" s="675"/>
      <c r="CN18" s="675"/>
      <c r="CO18" s="675"/>
      <c r="CP18" s="675"/>
      <c r="CQ18" s="676"/>
      <c r="CR18" s="659" t="s">
        <v>101</v>
      </c>
      <c r="CS18" s="660"/>
      <c r="CT18" s="660"/>
      <c r="CU18" s="660"/>
      <c r="CV18" s="660"/>
      <c r="CW18" s="660"/>
      <c r="CX18" s="660"/>
      <c r="CY18" s="661"/>
      <c r="CZ18" s="662" t="s">
        <v>101</v>
      </c>
      <c r="DA18" s="662"/>
      <c r="DB18" s="662"/>
      <c r="DC18" s="662"/>
      <c r="DD18" s="668" t="s">
        <v>101</v>
      </c>
      <c r="DE18" s="660"/>
      <c r="DF18" s="660"/>
      <c r="DG18" s="660"/>
      <c r="DH18" s="660"/>
      <c r="DI18" s="660"/>
      <c r="DJ18" s="660"/>
      <c r="DK18" s="660"/>
      <c r="DL18" s="660"/>
      <c r="DM18" s="660"/>
      <c r="DN18" s="660"/>
      <c r="DO18" s="660"/>
      <c r="DP18" s="661"/>
      <c r="DQ18" s="668" t="s">
        <v>101</v>
      </c>
      <c r="DR18" s="660"/>
      <c r="DS18" s="660"/>
      <c r="DT18" s="660"/>
      <c r="DU18" s="660"/>
      <c r="DV18" s="660"/>
      <c r="DW18" s="660"/>
      <c r="DX18" s="660"/>
      <c r="DY18" s="660"/>
      <c r="DZ18" s="660"/>
      <c r="EA18" s="660"/>
      <c r="EB18" s="660"/>
      <c r="EC18" s="669"/>
    </row>
    <row r="19" spans="2:133" ht="11.25" customHeight="1" x14ac:dyDescent="0.15">
      <c r="B19" s="656" t="s">
        <v>200</v>
      </c>
      <c r="C19" s="657"/>
      <c r="D19" s="657"/>
      <c r="E19" s="657"/>
      <c r="F19" s="657"/>
      <c r="G19" s="657"/>
      <c r="H19" s="657"/>
      <c r="I19" s="657"/>
      <c r="J19" s="657"/>
      <c r="K19" s="657"/>
      <c r="L19" s="657"/>
      <c r="M19" s="657"/>
      <c r="N19" s="657"/>
      <c r="O19" s="657"/>
      <c r="P19" s="657"/>
      <c r="Q19" s="658"/>
      <c r="R19" s="659">
        <v>3186875</v>
      </c>
      <c r="S19" s="660"/>
      <c r="T19" s="660"/>
      <c r="U19" s="660"/>
      <c r="V19" s="660"/>
      <c r="W19" s="660"/>
      <c r="X19" s="660"/>
      <c r="Y19" s="661"/>
      <c r="Z19" s="662">
        <v>23</v>
      </c>
      <c r="AA19" s="662"/>
      <c r="AB19" s="662"/>
      <c r="AC19" s="662"/>
      <c r="AD19" s="663">
        <v>3186875</v>
      </c>
      <c r="AE19" s="663"/>
      <c r="AF19" s="663"/>
      <c r="AG19" s="663"/>
      <c r="AH19" s="663"/>
      <c r="AI19" s="663"/>
      <c r="AJ19" s="663"/>
      <c r="AK19" s="663"/>
      <c r="AL19" s="664">
        <v>46</v>
      </c>
      <c r="AM19" s="665"/>
      <c r="AN19" s="665"/>
      <c r="AO19" s="666"/>
      <c r="AP19" s="656" t="s">
        <v>201</v>
      </c>
      <c r="AQ19" s="657"/>
      <c r="AR19" s="657"/>
      <c r="AS19" s="657"/>
      <c r="AT19" s="657"/>
      <c r="AU19" s="657"/>
      <c r="AV19" s="657"/>
      <c r="AW19" s="657"/>
      <c r="AX19" s="657"/>
      <c r="AY19" s="657"/>
      <c r="AZ19" s="657"/>
      <c r="BA19" s="657"/>
      <c r="BB19" s="657"/>
      <c r="BC19" s="657"/>
      <c r="BD19" s="657"/>
      <c r="BE19" s="657"/>
      <c r="BF19" s="658"/>
      <c r="BG19" s="659">
        <v>58543</v>
      </c>
      <c r="BH19" s="660"/>
      <c r="BI19" s="660"/>
      <c r="BJ19" s="660"/>
      <c r="BK19" s="660"/>
      <c r="BL19" s="660"/>
      <c r="BM19" s="660"/>
      <c r="BN19" s="661"/>
      <c r="BO19" s="662">
        <v>2</v>
      </c>
      <c r="BP19" s="662"/>
      <c r="BQ19" s="662"/>
      <c r="BR19" s="662"/>
      <c r="BS19" s="668" t="s">
        <v>101</v>
      </c>
      <c r="BT19" s="660"/>
      <c r="BU19" s="660"/>
      <c r="BV19" s="660"/>
      <c r="BW19" s="660"/>
      <c r="BX19" s="660"/>
      <c r="BY19" s="660"/>
      <c r="BZ19" s="660"/>
      <c r="CA19" s="660"/>
      <c r="CB19" s="669"/>
      <c r="CD19" s="674" t="s">
        <v>202</v>
      </c>
      <c r="CE19" s="675"/>
      <c r="CF19" s="675"/>
      <c r="CG19" s="675"/>
      <c r="CH19" s="675"/>
      <c r="CI19" s="675"/>
      <c r="CJ19" s="675"/>
      <c r="CK19" s="675"/>
      <c r="CL19" s="675"/>
      <c r="CM19" s="675"/>
      <c r="CN19" s="675"/>
      <c r="CO19" s="675"/>
      <c r="CP19" s="675"/>
      <c r="CQ19" s="676"/>
      <c r="CR19" s="659" t="s">
        <v>101</v>
      </c>
      <c r="CS19" s="660"/>
      <c r="CT19" s="660"/>
      <c r="CU19" s="660"/>
      <c r="CV19" s="660"/>
      <c r="CW19" s="660"/>
      <c r="CX19" s="660"/>
      <c r="CY19" s="661"/>
      <c r="CZ19" s="662" t="s">
        <v>101</v>
      </c>
      <c r="DA19" s="662"/>
      <c r="DB19" s="662"/>
      <c r="DC19" s="662"/>
      <c r="DD19" s="668" t="s">
        <v>101</v>
      </c>
      <c r="DE19" s="660"/>
      <c r="DF19" s="660"/>
      <c r="DG19" s="660"/>
      <c r="DH19" s="660"/>
      <c r="DI19" s="660"/>
      <c r="DJ19" s="660"/>
      <c r="DK19" s="660"/>
      <c r="DL19" s="660"/>
      <c r="DM19" s="660"/>
      <c r="DN19" s="660"/>
      <c r="DO19" s="660"/>
      <c r="DP19" s="661"/>
      <c r="DQ19" s="668" t="s">
        <v>101</v>
      </c>
      <c r="DR19" s="660"/>
      <c r="DS19" s="660"/>
      <c r="DT19" s="660"/>
      <c r="DU19" s="660"/>
      <c r="DV19" s="660"/>
      <c r="DW19" s="660"/>
      <c r="DX19" s="660"/>
      <c r="DY19" s="660"/>
      <c r="DZ19" s="660"/>
      <c r="EA19" s="660"/>
      <c r="EB19" s="660"/>
      <c r="EC19" s="669"/>
    </row>
    <row r="20" spans="2:133" ht="11.25" customHeight="1" x14ac:dyDescent="0.15">
      <c r="B20" s="656" t="s">
        <v>203</v>
      </c>
      <c r="C20" s="657"/>
      <c r="D20" s="657"/>
      <c r="E20" s="657"/>
      <c r="F20" s="657"/>
      <c r="G20" s="657"/>
      <c r="H20" s="657"/>
      <c r="I20" s="657"/>
      <c r="J20" s="657"/>
      <c r="K20" s="657"/>
      <c r="L20" s="657"/>
      <c r="M20" s="657"/>
      <c r="N20" s="657"/>
      <c r="O20" s="657"/>
      <c r="P20" s="657"/>
      <c r="Q20" s="658"/>
      <c r="R20" s="659">
        <v>360459</v>
      </c>
      <c r="S20" s="660"/>
      <c r="T20" s="660"/>
      <c r="U20" s="660"/>
      <c r="V20" s="660"/>
      <c r="W20" s="660"/>
      <c r="X20" s="660"/>
      <c r="Y20" s="661"/>
      <c r="Z20" s="662">
        <v>2.6</v>
      </c>
      <c r="AA20" s="662"/>
      <c r="AB20" s="662"/>
      <c r="AC20" s="662"/>
      <c r="AD20" s="663" t="s">
        <v>101</v>
      </c>
      <c r="AE20" s="663"/>
      <c r="AF20" s="663"/>
      <c r="AG20" s="663"/>
      <c r="AH20" s="663"/>
      <c r="AI20" s="663"/>
      <c r="AJ20" s="663"/>
      <c r="AK20" s="663"/>
      <c r="AL20" s="664" t="s">
        <v>101</v>
      </c>
      <c r="AM20" s="665"/>
      <c r="AN20" s="665"/>
      <c r="AO20" s="666"/>
      <c r="AP20" s="656" t="s">
        <v>204</v>
      </c>
      <c r="AQ20" s="657"/>
      <c r="AR20" s="657"/>
      <c r="AS20" s="657"/>
      <c r="AT20" s="657"/>
      <c r="AU20" s="657"/>
      <c r="AV20" s="657"/>
      <c r="AW20" s="657"/>
      <c r="AX20" s="657"/>
      <c r="AY20" s="657"/>
      <c r="AZ20" s="657"/>
      <c r="BA20" s="657"/>
      <c r="BB20" s="657"/>
      <c r="BC20" s="657"/>
      <c r="BD20" s="657"/>
      <c r="BE20" s="657"/>
      <c r="BF20" s="658"/>
      <c r="BG20" s="659">
        <v>58543</v>
      </c>
      <c r="BH20" s="660"/>
      <c r="BI20" s="660"/>
      <c r="BJ20" s="660"/>
      <c r="BK20" s="660"/>
      <c r="BL20" s="660"/>
      <c r="BM20" s="660"/>
      <c r="BN20" s="661"/>
      <c r="BO20" s="662">
        <v>2</v>
      </c>
      <c r="BP20" s="662"/>
      <c r="BQ20" s="662"/>
      <c r="BR20" s="662"/>
      <c r="BS20" s="668" t="s">
        <v>101</v>
      </c>
      <c r="BT20" s="660"/>
      <c r="BU20" s="660"/>
      <c r="BV20" s="660"/>
      <c r="BW20" s="660"/>
      <c r="BX20" s="660"/>
      <c r="BY20" s="660"/>
      <c r="BZ20" s="660"/>
      <c r="CA20" s="660"/>
      <c r="CB20" s="669"/>
      <c r="CD20" s="674" t="s">
        <v>205</v>
      </c>
      <c r="CE20" s="675"/>
      <c r="CF20" s="675"/>
      <c r="CG20" s="675"/>
      <c r="CH20" s="675"/>
      <c r="CI20" s="675"/>
      <c r="CJ20" s="675"/>
      <c r="CK20" s="675"/>
      <c r="CL20" s="675"/>
      <c r="CM20" s="675"/>
      <c r="CN20" s="675"/>
      <c r="CO20" s="675"/>
      <c r="CP20" s="675"/>
      <c r="CQ20" s="676"/>
      <c r="CR20" s="659">
        <v>13556173</v>
      </c>
      <c r="CS20" s="660"/>
      <c r="CT20" s="660"/>
      <c r="CU20" s="660"/>
      <c r="CV20" s="660"/>
      <c r="CW20" s="660"/>
      <c r="CX20" s="660"/>
      <c r="CY20" s="661"/>
      <c r="CZ20" s="662">
        <v>100</v>
      </c>
      <c r="DA20" s="662"/>
      <c r="DB20" s="662"/>
      <c r="DC20" s="662"/>
      <c r="DD20" s="668">
        <v>1859749</v>
      </c>
      <c r="DE20" s="660"/>
      <c r="DF20" s="660"/>
      <c r="DG20" s="660"/>
      <c r="DH20" s="660"/>
      <c r="DI20" s="660"/>
      <c r="DJ20" s="660"/>
      <c r="DK20" s="660"/>
      <c r="DL20" s="660"/>
      <c r="DM20" s="660"/>
      <c r="DN20" s="660"/>
      <c r="DO20" s="660"/>
      <c r="DP20" s="661"/>
      <c r="DQ20" s="668">
        <v>7798931</v>
      </c>
      <c r="DR20" s="660"/>
      <c r="DS20" s="660"/>
      <c r="DT20" s="660"/>
      <c r="DU20" s="660"/>
      <c r="DV20" s="660"/>
      <c r="DW20" s="660"/>
      <c r="DX20" s="660"/>
      <c r="DY20" s="660"/>
      <c r="DZ20" s="660"/>
      <c r="EA20" s="660"/>
      <c r="EB20" s="660"/>
      <c r="EC20" s="669"/>
    </row>
    <row r="21" spans="2:133" ht="11.25" customHeight="1" x14ac:dyDescent="0.15">
      <c r="B21" s="656" t="s">
        <v>206</v>
      </c>
      <c r="C21" s="657"/>
      <c r="D21" s="657"/>
      <c r="E21" s="657"/>
      <c r="F21" s="657"/>
      <c r="G21" s="657"/>
      <c r="H21" s="657"/>
      <c r="I21" s="657"/>
      <c r="J21" s="657"/>
      <c r="K21" s="657"/>
      <c r="L21" s="657"/>
      <c r="M21" s="657"/>
      <c r="N21" s="657"/>
      <c r="O21" s="657"/>
      <c r="P21" s="657"/>
      <c r="Q21" s="658"/>
      <c r="R21" s="659" t="s">
        <v>101</v>
      </c>
      <c r="S21" s="660"/>
      <c r="T21" s="660"/>
      <c r="U21" s="660"/>
      <c r="V21" s="660"/>
      <c r="W21" s="660"/>
      <c r="X21" s="660"/>
      <c r="Y21" s="661"/>
      <c r="Z21" s="662" t="s">
        <v>101</v>
      </c>
      <c r="AA21" s="662"/>
      <c r="AB21" s="662"/>
      <c r="AC21" s="662"/>
      <c r="AD21" s="663" t="s">
        <v>101</v>
      </c>
      <c r="AE21" s="663"/>
      <c r="AF21" s="663"/>
      <c r="AG21" s="663"/>
      <c r="AH21" s="663"/>
      <c r="AI21" s="663"/>
      <c r="AJ21" s="663"/>
      <c r="AK21" s="663"/>
      <c r="AL21" s="664" t="s">
        <v>101</v>
      </c>
      <c r="AM21" s="665"/>
      <c r="AN21" s="665"/>
      <c r="AO21" s="666"/>
      <c r="AP21" s="677" t="s">
        <v>207</v>
      </c>
      <c r="AQ21" s="678"/>
      <c r="AR21" s="678"/>
      <c r="AS21" s="678"/>
      <c r="AT21" s="678"/>
      <c r="AU21" s="678"/>
      <c r="AV21" s="678"/>
      <c r="AW21" s="678"/>
      <c r="AX21" s="678"/>
      <c r="AY21" s="678"/>
      <c r="AZ21" s="678"/>
      <c r="BA21" s="678"/>
      <c r="BB21" s="678"/>
      <c r="BC21" s="678"/>
      <c r="BD21" s="678"/>
      <c r="BE21" s="678"/>
      <c r="BF21" s="679"/>
      <c r="BG21" s="659" t="s">
        <v>101</v>
      </c>
      <c r="BH21" s="660"/>
      <c r="BI21" s="660"/>
      <c r="BJ21" s="660"/>
      <c r="BK21" s="660"/>
      <c r="BL21" s="660"/>
      <c r="BM21" s="660"/>
      <c r="BN21" s="661"/>
      <c r="BO21" s="662" t="s">
        <v>101</v>
      </c>
      <c r="BP21" s="662"/>
      <c r="BQ21" s="662"/>
      <c r="BR21" s="662"/>
      <c r="BS21" s="668" t="s">
        <v>101</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491</v>
      </c>
      <c r="C22" s="657"/>
      <c r="D22" s="657"/>
      <c r="E22" s="657"/>
      <c r="F22" s="657"/>
      <c r="G22" s="657"/>
      <c r="H22" s="657"/>
      <c r="I22" s="657"/>
      <c r="J22" s="657"/>
      <c r="K22" s="657"/>
      <c r="L22" s="657"/>
      <c r="M22" s="657"/>
      <c r="N22" s="657"/>
      <c r="O22" s="657"/>
      <c r="P22" s="657"/>
      <c r="Q22" s="658"/>
      <c r="R22" s="659">
        <v>7321408</v>
      </c>
      <c r="S22" s="660"/>
      <c r="T22" s="660"/>
      <c r="U22" s="660"/>
      <c r="V22" s="660"/>
      <c r="W22" s="660"/>
      <c r="X22" s="660"/>
      <c r="Y22" s="661"/>
      <c r="Z22" s="662">
        <v>52.8</v>
      </c>
      <c r="AA22" s="662"/>
      <c r="AB22" s="662"/>
      <c r="AC22" s="662"/>
      <c r="AD22" s="663">
        <v>6902406</v>
      </c>
      <c r="AE22" s="663"/>
      <c r="AF22" s="663"/>
      <c r="AG22" s="663"/>
      <c r="AH22" s="663"/>
      <c r="AI22" s="663"/>
      <c r="AJ22" s="663"/>
      <c r="AK22" s="663"/>
      <c r="AL22" s="664">
        <v>99.7</v>
      </c>
      <c r="AM22" s="665"/>
      <c r="AN22" s="665"/>
      <c r="AO22" s="666"/>
      <c r="AP22" s="677" t="s">
        <v>492</v>
      </c>
      <c r="AQ22" s="678"/>
      <c r="AR22" s="678"/>
      <c r="AS22" s="678"/>
      <c r="AT22" s="678"/>
      <c r="AU22" s="678"/>
      <c r="AV22" s="678"/>
      <c r="AW22" s="678"/>
      <c r="AX22" s="678"/>
      <c r="AY22" s="678"/>
      <c r="AZ22" s="678"/>
      <c r="BA22" s="678"/>
      <c r="BB22" s="678"/>
      <c r="BC22" s="678"/>
      <c r="BD22" s="678"/>
      <c r="BE22" s="678"/>
      <c r="BF22" s="679"/>
      <c r="BG22" s="659" t="s">
        <v>101</v>
      </c>
      <c r="BH22" s="660"/>
      <c r="BI22" s="660"/>
      <c r="BJ22" s="660"/>
      <c r="BK22" s="660"/>
      <c r="BL22" s="660"/>
      <c r="BM22" s="660"/>
      <c r="BN22" s="661"/>
      <c r="BO22" s="662" t="s">
        <v>101</v>
      </c>
      <c r="BP22" s="662"/>
      <c r="BQ22" s="662"/>
      <c r="BR22" s="662"/>
      <c r="BS22" s="668" t="s">
        <v>101</v>
      </c>
      <c r="BT22" s="660"/>
      <c r="BU22" s="660"/>
      <c r="BV22" s="660"/>
      <c r="BW22" s="660"/>
      <c r="BX22" s="660"/>
      <c r="BY22" s="660"/>
      <c r="BZ22" s="660"/>
      <c r="CA22" s="660"/>
      <c r="CB22" s="669"/>
      <c r="CD22" s="641" t="s">
        <v>208</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209</v>
      </c>
      <c r="C23" s="657"/>
      <c r="D23" s="657"/>
      <c r="E23" s="657"/>
      <c r="F23" s="657"/>
      <c r="G23" s="657"/>
      <c r="H23" s="657"/>
      <c r="I23" s="657"/>
      <c r="J23" s="657"/>
      <c r="K23" s="657"/>
      <c r="L23" s="657"/>
      <c r="M23" s="657"/>
      <c r="N23" s="657"/>
      <c r="O23" s="657"/>
      <c r="P23" s="657"/>
      <c r="Q23" s="658"/>
      <c r="R23" s="659">
        <v>3627</v>
      </c>
      <c r="S23" s="660"/>
      <c r="T23" s="660"/>
      <c r="U23" s="660"/>
      <c r="V23" s="660"/>
      <c r="W23" s="660"/>
      <c r="X23" s="660"/>
      <c r="Y23" s="661"/>
      <c r="Z23" s="662">
        <v>0</v>
      </c>
      <c r="AA23" s="662"/>
      <c r="AB23" s="662"/>
      <c r="AC23" s="662"/>
      <c r="AD23" s="663">
        <v>3627</v>
      </c>
      <c r="AE23" s="663"/>
      <c r="AF23" s="663"/>
      <c r="AG23" s="663"/>
      <c r="AH23" s="663"/>
      <c r="AI23" s="663"/>
      <c r="AJ23" s="663"/>
      <c r="AK23" s="663"/>
      <c r="AL23" s="664">
        <v>0.1</v>
      </c>
      <c r="AM23" s="665"/>
      <c r="AN23" s="665"/>
      <c r="AO23" s="666"/>
      <c r="AP23" s="677" t="s">
        <v>210</v>
      </c>
      <c r="AQ23" s="678"/>
      <c r="AR23" s="678"/>
      <c r="AS23" s="678"/>
      <c r="AT23" s="678"/>
      <c r="AU23" s="678"/>
      <c r="AV23" s="678"/>
      <c r="AW23" s="678"/>
      <c r="AX23" s="678"/>
      <c r="AY23" s="678"/>
      <c r="AZ23" s="678"/>
      <c r="BA23" s="678"/>
      <c r="BB23" s="678"/>
      <c r="BC23" s="678"/>
      <c r="BD23" s="678"/>
      <c r="BE23" s="678"/>
      <c r="BF23" s="679"/>
      <c r="BG23" s="659">
        <v>58543</v>
      </c>
      <c r="BH23" s="660"/>
      <c r="BI23" s="660"/>
      <c r="BJ23" s="660"/>
      <c r="BK23" s="660"/>
      <c r="BL23" s="660"/>
      <c r="BM23" s="660"/>
      <c r="BN23" s="661"/>
      <c r="BO23" s="662">
        <v>2</v>
      </c>
      <c r="BP23" s="662"/>
      <c r="BQ23" s="662"/>
      <c r="BR23" s="662"/>
      <c r="BS23" s="668" t="s">
        <v>101</v>
      </c>
      <c r="BT23" s="660"/>
      <c r="BU23" s="660"/>
      <c r="BV23" s="660"/>
      <c r="BW23" s="660"/>
      <c r="BX23" s="660"/>
      <c r="BY23" s="660"/>
      <c r="BZ23" s="660"/>
      <c r="CA23" s="660"/>
      <c r="CB23" s="669"/>
      <c r="CD23" s="641" t="s">
        <v>166</v>
      </c>
      <c r="CE23" s="642"/>
      <c r="CF23" s="642"/>
      <c r="CG23" s="642"/>
      <c r="CH23" s="642"/>
      <c r="CI23" s="642"/>
      <c r="CJ23" s="642"/>
      <c r="CK23" s="642"/>
      <c r="CL23" s="642"/>
      <c r="CM23" s="642"/>
      <c r="CN23" s="642"/>
      <c r="CO23" s="642"/>
      <c r="CP23" s="642"/>
      <c r="CQ23" s="643"/>
      <c r="CR23" s="641" t="s">
        <v>211</v>
      </c>
      <c r="CS23" s="642"/>
      <c r="CT23" s="642"/>
      <c r="CU23" s="642"/>
      <c r="CV23" s="642"/>
      <c r="CW23" s="642"/>
      <c r="CX23" s="642"/>
      <c r="CY23" s="643"/>
      <c r="CZ23" s="641" t="s">
        <v>212</v>
      </c>
      <c r="DA23" s="642"/>
      <c r="DB23" s="642"/>
      <c r="DC23" s="643"/>
      <c r="DD23" s="641" t="s">
        <v>213</v>
      </c>
      <c r="DE23" s="642"/>
      <c r="DF23" s="642"/>
      <c r="DG23" s="642"/>
      <c r="DH23" s="642"/>
      <c r="DI23" s="642"/>
      <c r="DJ23" s="642"/>
      <c r="DK23" s="643"/>
      <c r="DL23" s="689" t="s">
        <v>214</v>
      </c>
      <c r="DM23" s="690"/>
      <c r="DN23" s="690"/>
      <c r="DO23" s="690"/>
      <c r="DP23" s="690"/>
      <c r="DQ23" s="690"/>
      <c r="DR23" s="690"/>
      <c r="DS23" s="690"/>
      <c r="DT23" s="690"/>
      <c r="DU23" s="690"/>
      <c r="DV23" s="691"/>
      <c r="DW23" s="641" t="s">
        <v>215</v>
      </c>
      <c r="DX23" s="642"/>
      <c r="DY23" s="642"/>
      <c r="DZ23" s="642"/>
      <c r="EA23" s="642"/>
      <c r="EB23" s="642"/>
      <c r="EC23" s="643"/>
    </row>
    <row r="24" spans="2:133" ht="11.25" customHeight="1" x14ac:dyDescent="0.15">
      <c r="B24" s="656" t="s">
        <v>216</v>
      </c>
      <c r="C24" s="657"/>
      <c r="D24" s="657"/>
      <c r="E24" s="657"/>
      <c r="F24" s="657"/>
      <c r="G24" s="657"/>
      <c r="H24" s="657"/>
      <c r="I24" s="657"/>
      <c r="J24" s="657"/>
      <c r="K24" s="657"/>
      <c r="L24" s="657"/>
      <c r="M24" s="657"/>
      <c r="N24" s="657"/>
      <c r="O24" s="657"/>
      <c r="P24" s="657"/>
      <c r="Q24" s="658"/>
      <c r="R24" s="659">
        <v>205848</v>
      </c>
      <c r="S24" s="660"/>
      <c r="T24" s="660"/>
      <c r="U24" s="660"/>
      <c r="V24" s="660"/>
      <c r="W24" s="660"/>
      <c r="X24" s="660"/>
      <c r="Y24" s="661"/>
      <c r="Z24" s="662">
        <v>1.5</v>
      </c>
      <c r="AA24" s="662"/>
      <c r="AB24" s="662"/>
      <c r="AC24" s="662"/>
      <c r="AD24" s="663" t="s">
        <v>101</v>
      </c>
      <c r="AE24" s="663"/>
      <c r="AF24" s="663"/>
      <c r="AG24" s="663"/>
      <c r="AH24" s="663"/>
      <c r="AI24" s="663"/>
      <c r="AJ24" s="663"/>
      <c r="AK24" s="663"/>
      <c r="AL24" s="664" t="s">
        <v>101</v>
      </c>
      <c r="AM24" s="665"/>
      <c r="AN24" s="665"/>
      <c r="AO24" s="666"/>
      <c r="AP24" s="677" t="s">
        <v>217</v>
      </c>
      <c r="AQ24" s="678"/>
      <c r="AR24" s="678"/>
      <c r="AS24" s="678"/>
      <c r="AT24" s="678"/>
      <c r="AU24" s="678"/>
      <c r="AV24" s="678"/>
      <c r="AW24" s="678"/>
      <c r="AX24" s="678"/>
      <c r="AY24" s="678"/>
      <c r="AZ24" s="678"/>
      <c r="BA24" s="678"/>
      <c r="BB24" s="678"/>
      <c r="BC24" s="678"/>
      <c r="BD24" s="678"/>
      <c r="BE24" s="678"/>
      <c r="BF24" s="679"/>
      <c r="BG24" s="659" t="s">
        <v>101</v>
      </c>
      <c r="BH24" s="660"/>
      <c r="BI24" s="660"/>
      <c r="BJ24" s="660"/>
      <c r="BK24" s="660"/>
      <c r="BL24" s="660"/>
      <c r="BM24" s="660"/>
      <c r="BN24" s="661"/>
      <c r="BO24" s="662" t="s">
        <v>101</v>
      </c>
      <c r="BP24" s="662"/>
      <c r="BQ24" s="662"/>
      <c r="BR24" s="662"/>
      <c r="BS24" s="668" t="s">
        <v>101</v>
      </c>
      <c r="BT24" s="660"/>
      <c r="BU24" s="660"/>
      <c r="BV24" s="660"/>
      <c r="BW24" s="660"/>
      <c r="BX24" s="660"/>
      <c r="BY24" s="660"/>
      <c r="BZ24" s="660"/>
      <c r="CA24" s="660"/>
      <c r="CB24" s="669"/>
      <c r="CD24" s="670" t="s">
        <v>218</v>
      </c>
      <c r="CE24" s="671"/>
      <c r="CF24" s="671"/>
      <c r="CG24" s="671"/>
      <c r="CH24" s="671"/>
      <c r="CI24" s="671"/>
      <c r="CJ24" s="671"/>
      <c r="CK24" s="671"/>
      <c r="CL24" s="671"/>
      <c r="CM24" s="671"/>
      <c r="CN24" s="671"/>
      <c r="CO24" s="671"/>
      <c r="CP24" s="671"/>
      <c r="CQ24" s="672"/>
      <c r="CR24" s="648">
        <v>3633341</v>
      </c>
      <c r="CS24" s="649"/>
      <c r="CT24" s="649"/>
      <c r="CU24" s="649"/>
      <c r="CV24" s="649"/>
      <c r="CW24" s="649"/>
      <c r="CX24" s="649"/>
      <c r="CY24" s="650"/>
      <c r="CZ24" s="653">
        <v>26.8</v>
      </c>
      <c r="DA24" s="654"/>
      <c r="DB24" s="654"/>
      <c r="DC24" s="673"/>
      <c r="DD24" s="692">
        <v>2694333</v>
      </c>
      <c r="DE24" s="649"/>
      <c r="DF24" s="649"/>
      <c r="DG24" s="649"/>
      <c r="DH24" s="649"/>
      <c r="DI24" s="649"/>
      <c r="DJ24" s="649"/>
      <c r="DK24" s="650"/>
      <c r="DL24" s="692">
        <v>2690859</v>
      </c>
      <c r="DM24" s="649"/>
      <c r="DN24" s="649"/>
      <c r="DO24" s="649"/>
      <c r="DP24" s="649"/>
      <c r="DQ24" s="649"/>
      <c r="DR24" s="649"/>
      <c r="DS24" s="649"/>
      <c r="DT24" s="649"/>
      <c r="DU24" s="649"/>
      <c r="DV24" s="650"/>
      <c r="DW24" s="653">
        <v>37</v>
      </c>
      <c r="DX24" s="654"/>
      <c r="DY24" s="654"/>
      <c r="DZ24" s="654"/>
      <c r="EA24" s="654"/>
      <c r="EB24" s="654"/>
      <c r="EC24" s="655"/>
    </row>
    <row r="25" spans="2:133" ht="11.25" customHeight="1" x14ac:dyDescent="0.15">
      <c r="B25" s="656" t="s">
        <v>219</v>
      </c>
      <c r="C25" s="657"/>
      <c r="D25" s="657"/>
      <c r="E25" s="657"/>
      <c r="F25" s="657"/>
      <c r="G25" s="657"/>
      <c r="H25" s="657"/>
      <c r="I25" s="657"/>
      <c r="J25" s="657"/>
      <c r="K25" s="657"/>
      <c r="L25" s="657"/>
      <c r="M25" s="657"/>
      <c r="N25" s="657"/>
      <c r="O25" s="657"/>
      <c r="P25" s="657"/>
      <c r="Q25" s="658"/>
      <c r="R25" s="659">
        <v>275613</v>
      </c>
      <c r="S25" s="660"/>
      <c r="T25" s="660"/>
      <c r="U25" s="660"/>
      <c r="V25" s="660"/>
      <c r="W25" s="660"/>
      <c r="X25" s="660"/>
      <c r="Y25" s="661"/>
      <c r="Z25" s="662">
        <v>2</v>
      </c>
      <c r="AA25" s="662"/>
      <c r="AB25" s="662"/>
      <c r="AC25" s="662"/>
      <c r="AD25" s="663">
        <v>1739</v>
      </c>
      <c r="AE25" s="663"/>
      <c r="AF25" s="663"/>
      <c r="AG25" s="663"/>
      <c r="AH25" s="663"/>
      <c r="AI25" s="663"/>
      <c r="AJ25" s="663"/>
      <c r="AK25" s="663"/>
      <c r="AL25" s="664">
        <v>0</v>
      </c>
      <c r="AM25" s="665"/>
      <c r="AN25" s="665"/>
      <c r="AO25" s="666"/>
      <c r="AP25" s="677" t="s">
        <v>220</v>
      </c>
      <c r="AQ25" s="678"/>
      <c r="AR25" s="678"/>
      <c r="AS25" s="678"/>
      <c r="AT25" s="678"/>
      <c r="AU25" s="678"/>
      <c r="AV25" s="678"/>
      <c r="AW25" s="678"/>
      <c r="AX25" s="678"/>
      <c r="AY25" s="678"/>
      <c r="AZ25" s="678"/>
      <c r="BA25" s="678"/>
      <c r="BB25" s="678"/>
      <c r="BC25" s="678"/>
      <c r="BD25" s="678"/>
      <c r="BE25" s="678"/>
      <c r="BF25" s="679"/>
      <c r="BG25" s="659" t="s">
        <v>101</v>
      </c>
      <c r="BH25" s="660"/>
      <c r="BI25" s="660"/>
      <c r="BJ25" s="660"/>
      <c r="BK25" s="660"/>
      <c r="BL25" s="660"/>
      <c r="BM25" s="660"/>
      <c r="BN25" s="661"/>
      <c r="BO25" s="662" t="s">
        <v>101</v>
      </c>
      <c r="BP25" s="662"/>
      <c r="BQ25" s="662"/>
      <c r="BR25" s="662"/>
      <c r="BS25" s="668" t="s">
        <v>101</v>
      </c>
      <c r="BT25" s="660"/>
      <c r="BU25" s="660"/>
      <c r="BV25" s="660"/>
      <c r="BW25" s="660"/>
      <c r="BX25" s="660"/>
      <c r="BY25" s="660"/>
      <c r="BZ25" s="660"/>
      <c r="CA25" s="660"/>
      <c r="CB25" s="669"/>
      <c r="CD25" s="674" t="s">
        <v>221</v>
      </c>
      <c r="CE25" s="675"/>
      <c r="CF25" s="675"/>
      <c r="CG25" s="675"/>
      <c r="CH25" s="675"/>
      <c r="CI25" s="675"/>
      <c r="CJ25" s="675"/>
      <c r="CK25" s="675"/>
      <c r="CL25" s="675"/>
      <c r="CM25" s="675"/>
      <c r="CN25" s="675"/>
      <c r="CO25" s="675"/>
      <c r="CP25" s="675"/>
      <c r="CQ25" s="676"/>
      <c r="CR25" s="659">
        <v>1468311</v>
      </c>
      <c r="CS25" s="695"/>
      <c r="CT25" s="695"/>
      <c r="CU25" s="695"/>
      <c r="CV25" s="695"/>
      <c r="CW25" s="695"/>
      <c r="CX25" s="695"/>
      <c r="CY25" s="696"/>
      <c r="CZ25" s="664">
        <v>10.8</v>
      </c>
      <c r="DA25" s="693"/>
      <c r="DB25" s="693"/>
      <c r="DC25" s="697"/>
      <c r="DD25" s="668">
        <v>1376169</v>
      </c>
      <c r="DE25" s="695"/>
      <c r="DF25" s="695"/>
      <c r="DG25" s="695"/>
      <c r="DH25" s="695"/>
      <c r="DI25" s="695"/>
      <c r="DJ25" s="695"/>
      <c r="DK25" s="696"/>
      <c r="DL25" s="668">
        <v>1376033</v>
      </c>
      <c r="DM25" s="695"/>
      <c r="DN25" s="695"/>
      <c r="DO25" s="695"/>
      <c r="DP25" s="695"/>
      <c r="DQ25" s="695"/>
      <c r="DR25" s="695"/>
      <c r="DS25" s="695"/>
      <c r="DT25" s="695"/>
      <c r="DU25" s="695"/>
      <c r="DV25" s="696"/>
      <c r="DW25" s="664">
        <v>18.899999999999999</v>
      </c>
      <c r="DX25" s="693"/>
      <c r="DY25" s="693"/>
      <c r="DZ25" s="693"/>
      <c r="EA25" s="693"/>
      <c r="EB25" s="693"/>
      <c r="EC25" s="694"/>
    </row>
    <row r="26" spans="2:133" ht="11.25" customHeight="1" x14ac:dyDescent="0.15">
      <c r="B26" s="656" t="s">
        <v>222</v>
      </c>
      <c r="C26" s="657"/>
      <c r="D26" s="657"/>
      <c r="E26" s="657"/>
      <c r="F26" s="657"/>
      <c r="G26" s="657"/>
      <c r="H26" s="657"/>
      <c r="I26" s="657"/>
      <c r="J26" s="657"/>
      <c r="K26" s="657"/>
      <c r="L26" s="657"/>
      <c r="M26" s="657"/>
      <c r="N26" s="657"/>
      <c r="O26" s="657"/>
      <c r="P26" s="657"/>
      <c r="Q26" s="658"/>
      <c r="R26" s="659">
        <v>52818</v>
      </c>
      <c r="S26" s="660"/>
      <c r="T26" s="660"/>
      <c r="U26" s="660"/>
      <c r="V26" s="660"/>
      <c r="W26" s="660"/>
      <c r="X26" s="660"/>
      <c r="Y26" s="661"/>
      <c r="Z26" s="662">
        <v>0.4</v>
      </c>
      <c r="AA26" s="662"/>
      <c r="AB26" s="662"/>
      <c r="AC26" s="662"/>
      <c r="AD26" s="663" t="s">
        <v>101</v>
      </c>
      <c r="AE26" s="663"/>
      <c r="AF26" s="663"/>
      <c r="AG26" s="663"/>
      <c r="AH26" s="663"/>
      <c r="AI26" s="663"/>
      <c r="AJ26" s="663"/>
      <c r="AK26" s="663"/>
      <c r="AL26" s="664" t="s">
        <v>101</v>
      </c>
      <c r="AM26" s="665"/>
      <c r="AN26" s="665"/>
      <c r="AO26" s="666"/>
      <c r="AP26" s="677" t="s">
        <v>223</v>
      </c>
      <c r="AQ26" s="698"/>
      <c r="AR26" s="698"/>
      <c r="AS26" s="698"/>
      <c r="AT26" s="698"/>
      <c r="AU26" s="698"/>
      <c r="AV26" s="698"/>
      <c r="AW26" s="698"/>
      <c r="AX26" s="698"/>
      <c r="AY26" s="698"/>
      <c r="AZ26" s="698"/>
      <c r="BA26" s="698"/>
      <c r="BB26" s="698"/>
      <c r="BC26" s="698"/>
      <c r="BD26" s="698"/>
      <c r="BE26" s="698"/>
      <c r="BF26" s="679"/>
      <c r="BG26" s="659" t="s">
        <v>101</v>
      </c>
      <c r="BH26" s="660"/>
      <c r="BI26" s="660"/>
      <c r="BJ26" s="660"/>
      <c r="BK26" s="660"/>
      <c r="BL26" s="660"/>
      <c r="BM26" s="660"/>
      <c r="BN26" s="661"/>
      <c r="BO26" s="662" t="s">
        <v>101</v>
      </c>
      <c r="BP26" s="662"/>
      <c r="BQ26" s="662"/>
      <c r="BR26" s="662"/>
      <c r="BS26" s="668" t="s">
        <v>101</v>
      </c>
      <c r="BT26" s="660"/>
      <c r="BU26" s="660"/>
      <c r="BV26" s="660"/>
      <c r="BW26" s="660"/>
      <c r="BX26" s="660"/>
      <c r="BY26" s="660"/>
      <c r="BZ26" s="660"/>
      <c r="CA26" s="660"/>
      <c r="CB26" s="669"/>
      <c r="CD26" s="674" t="s">
        <v>224</v>
      </c>
      <c r="CE26" s="675"/>
      <c r="CF26" s="675"/>
      <c r="CG26" s="675"/>
      <c r="CH26" s="675"/>
      <c r="CI26" s="675"/>
      <c r="CJ26" s="675"/>
      <c r="CK26" s="675"/>
      <c r="CL26" s="675"/>
      <c r="CM26" s="675"/>
      <c r="CN26" s="675"/>
      <c r="CO26" s="675"/>
      <c r="CP26" s="675"/>
      <c r="CQ26" s="676"/>
      <c r="CR26" s="659">
        <v>939327</v>
      </c>
      <c r="CS26" s="660"/>
      <c r="CT26" s="660"/>
      <c r="CU26" s="660"/>
      <c r="CV26" s="660"/>
      <c r="CW26" s="660"/>
      <c r="CX26" s="660"/>
      <c r="CY26" s="661"/>
      <c r="CZ26" s="664">
        <v>6.9</v>
      </c>
      <c r="DA26" s="693"/>
      <c r="DB26" s="693"/>
      <c r="DC26" s="697"/>
      <c r="DD26" s="668">
        <v>849348</v>
      </c>
      <c r="DE26" s="660"/>
      <c r="DF26" s="660"/>
      <c r="DG26" s="660"/>
      <c r="DH26" s="660"/>
      <c r="DI26" s="660"/>
      <c r="DJ26" s="660"/>
      <c r="DK26" s="661"/>
      <c r="DL26" s="668" t="s">
        <v>101</v>
      </c>
      <c r="DM26" s="660"/>
      <c r="DN26" s="660"/>
      <c r="DO26" s="660"/>
      <c r="DP26" s="660"/>
      <c r="DQ26" s="660"/>
      <c r="DR26" s="660"/>
      <c r="DS26" s="660"/>
      <c r="DT26" s="660"/>
      <c r="DU26" s="660"/>
      <c r="DV26" s="661"/>
      <c r="DW26" s="664" t="s">
        <v>101</v>
      </c>
      <c r="DX26" s="693"/>
      <c r="DY26" s="693"/>
      <c r="DZ26" s="693"/>
      <c r="EA26" s="693"/>
      <c r="EB26" s="693"/>
      <c r="EC26" s="694"/>
    </row>
    <row r="27" spans="2:133" ht="11.25" customHeight="1" x14ac:dyDescent="0.15">
      <c r="B27" s="656" t="s">
        <v>225</v>
      </c>
      <c r="C27" s="657"/>
      <c r="D27" s="657"/>
      <c r="E27" s="657"/>
      <c r="F27" s="657"/>
      <c r="G27" s="657"/>
      <c r="H27" s="657"/>
      <c r="I27" s="657"/>
      <c r="J27" s="657"/>
      <c r="K27" s="657"/>
      <c r="L27" s="657"/>
      <c r="M27" s="657"/>
      <c r="N27" s="657"/>
      <c r="O27" s="657"/>
      <c r="P27" s="657"/>
      <c r="Q27" s="658"/>
      <c r="R27" s="659">
        <v>2032742</v>
      </c>
      <c r="S27" s="660"/>
      <c r="T27" s="660"/>
      <c r="U27" s="660"/>
      <c r="V27" s="660"/>
      <c r="W27" s="660"/>
      <c r="X27" s="660"/>
      <c r="Y27" s="661"/>
      <c r="Z27" s="662">
        <v>14.7</v>
      </c>
      <c r="AA27" s="662"/>
      <c r="AB27" s="662"/>
      <c r="AC27" s="662"/>
      <c r="AD27" s="663" t="s">
        <v>101</v>
      </c>
      <c r="AE27" s="663"/>
      <c r="AF27" s="663"/>
      <c r="AG27" s="663"/>
      <c r="AH27" s="663"/>
      <c r="AI27" s="663"/>
      <c r="AJ27" s="663"/>
      <c r="AK27" s="663"/>
      <c r="AL27" s="664" t="s">
        <v>101</v>
      </c>
      <c r="AM27" s="665"/>
      <c r="AN27" s="665"/>
      <c r="AO27" s="666"/>
      <c r="AP27" s="656" t="s">
        <v>226</v>
      </c>
      <c r="AQ27" s="657"/>
      <c r="AR27" s="657"/>
      <c r="AS27" s="657"/>
      <c r="AT27" s="657"/>
      <c r="AU27" s="657"/>
      <c r="AV27" s="657"/>
      <c r="AW27" s="657"/>
      <c r="AX27" s="657"/>
      <c r="AY27" s="657"/>
      <c r="AZ27" s="657"/>
      <c r="BA27" s="657"/>
      <c r="BB27" s="657"/>
      <c r="BC27" s="657"/>
      <c r="BD27" s="657"/>
      <c r="BE27" s="657"/>
      <c r="BF27" s="658"/>
      <c r="BG27" s="659">
        <v>2977647</v>
      </c>
      <c r="BH27" s="660"/>
      <c r="BI27" s="660"/>
      <c r="BJ27" s="660"/>
      <c r="BK27" s="660"/>
      <c r="BL27" s="660"/>
      <c r="BM27" s="660"/>
      <c r="BN27" s="661"/>
      <c r="BO27" s="662">
        <v>100</v>
      </c>
      <c r="BP27" s="662"/>
      <c r="BQ27" s="662"/>
      <c r="BR27" s="662"/>
      <c r="BS27" s="668">
        <v>41806</v>
      </c>
      <c r="BT27" s="660"/>
      <c r="BU27" s="660"/>
      <c r="BV27" s="660"/>
      <c r="BW27" s="660"/>
      <c r="BX27" s="660"/>
      <c r="BY27" s="660"/>
      <c r="BZ27" s="660"/>
      <c r="CA27" s="660"/>
      <c r="CB27" s="669"/>
      <c r="CD27" s="674" t="s">
        <v>227</v>
      </c>
      <c r="CE27" s="675"/>
      <c r="CF27" s="675"/>
      <c r="CG27" s="675"/>
      <c r="CH27" s="675"/>
      <c r="CI27" s="675"/>
      <c r="CJ27" s="675"/>
      <c r="CK27" s="675"/>
      <c r="CL27" s="675"/>
      <c r="CM27" s="675"/>
      <c r="CN27" s="675"/>
      <c r="CO27" s="675"/>
      <c r="CP27" s="675"/>
      <c r="CQ27" s="676"/>
      <c r="CR27" s="659">
        <v>1371421</v>
      </c>
      <c r="CS27" s="695"/>
      <c r="CT27" s="695"/>
      <c r="CU27" s="695"/>
      <c r="CV27" s="695"/>
      <c r="CW27" s="695"/>
      <c r="CX27" s="695"/>
      <c r="CY27" s="696"/>
      <c r="CZ27" s="664">
        <v>10.1</v>
      </c>
      <c r="DA27" s="693"/>
      <c r="DB27" s="693"/>
      <c r="DC27" s="697"/>
      <c r="DD27" s="668">
        <v>560993</v>
      </c>
      <c r="DE27" s="695"/>
      <c r="DF27" s="695"/>
      <c r="DG27" s="695"/>
      <c r="DH27" s="695"/>
      <c r="DI27" s="695"/>
      <c r="DJ27" s="695"/>
      <c r="DK27" s="696"/>
      <c r="DL27" s="668">
        <v>557655</v>
      </c>
      <c r="DM27" s="695"/>
      <c r="DN27" s="695"/>
      <c r="DO27" s="695"/>
      <c r="DP27" s="695"/>
      <c r="DQ27" s="695"/>
      <c r="DR27" s="695"/>
      <c r="DS27" s="695"/>
      <c r="DT27" s="695"/>
      <c r="DU27" s="695"/>
      <c r="DV27" s="696"/>
      <c r="DW27" s="664">
        <v>7.7</v>
      </c>
      <c r="DX27" s="693"/>
      <c r="DY27" s="693"/>
      <c r="DZ27" s="693"/>
      <c r="EA27" s="693"/>
      <c r="EB27" s="693"/>
      <c r="EC27" s="694"/>
    </row>
    <row r="28" spans="2:133" ht="11.25" customHeight="1" x14ac:dyDescent="0.15">
      <c r="B28" s="701" t="s">
        <v>228</v>
      </c>
      <c r="C28" s="702"/>
      <c r="D28" s="702"/>
      <c r="E28" s="702"/>
      <c r="F28" s="702"/>
      <c r="G28" s="702"/>
      <c r="H28" s="702"/>
      <c r="I28" s="702"/>
      <c r="J28" s="702"/>
      <c r="K28" s="702"/>
      <c r="L28" s="702"/>
      <c r="M28" s="702"/>
      <c r="N28" s="702"/>
      <c r="O28" s="702"/>
      <c r="P28" s="702"/>
      <c r="Q28" s="703"/>
      <c r="R28" s="659" t="s">
        <v>101</v>
      </c>
      <c r="S28" s="660"/>
      <c r="T28" s="660"/>
      <c r="U28" s="660"/>
      <c r="V28" s="660"/>
      <c r="W28" s="660"/>
      <c r="X28" s="660"/>
      <c r="Y28" s="661"/>
      <c r="Z28" s="662" t="s">
        <v>101</v>
      </c>
      <c r="AA28" s="662"/>
      <c r="AB28" s="662"/>
      <c r="AC28" s="662"/>
      <c r="AD28" s="663" t="s">
        <v>101</v>
      </c>
      <c r="AE28" s="663"/>
      <c r="AF28" s="663"/>
      <c r="AG28" s="663"/>
      <c r="AH28" s="663"/>
      <c r="AI28" s="663"/>
      <c r="AJ28" s="663"/>
      <c r="AK28" s="663"/>
      <c r="AL28" s="664" t="s">
        <v>101</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229</v>
      </c>
      <c r="CE28" s="675"/>
      <c r="CF28" s="675"/>
      <c r="CG28" s="675"/>
      <c r="CH28" s="675"/>
      <c r="CI28" s="675"/>
      <c r="CJ28" s="675"/>
      <c r="CK28" s="675"/>
      <c r="CL28" s="675"/>
      <c r="CM28" s="675"/>
      <c r="CN28" s="675"/>
      <c r="CO28" s="675"/>
      <c r="CP28" s="675"/>
      <c r="CQ28" s="676"/>
      <c r="CR28" s="659">
        <v>793609</v>
      </c>
      <c r="CS28" s="660"/>
      <c r="CT28" s="660"/>
      <c r="CU28" s="660"/>
      <c r="CV28" s="660"/>
      <c r="CW28" s="660"/>
      <c r="CX28" s="660"/>
      <c r="CY28" s="661"/>
      <c r="CZ28" s="664">
        <v>5.9</v>
      </c>
      <c r="DA28" s="693"/>
      <c r="DB28" s="693"/>
      <c r="DC28" s="697"/>
      <c r="DD28" s="668">
        <v>757171</v>
      </c>
      <c r="DE28" s="660"/>
      <c r="DF28" s="660"/>
      <c r="DG28" s="660"/>
      <c r="DH28" s="660"/>
      <c r="DI28" s="660"/>
      <c r="DJ28" s="660"/>
      <c r="DK28" s="661"/>
      <c r="DL28" s="668">
        <v>757171</v>
      </c>
      <c r="DM28" s="660"/>
      <c r="DN28" s="660"/>
      <c r="DO28" s="660"/>
      <c r="DP28" s="660"/>
      <c r="DQ28" s="660"/>
      <c r="DR28" s="660"/>
      <c r="DS28" s="660"/>
      <c r="DT28" s="660"/>
      <c r="DU28" s="660"/>
      <c r="DV28" s="661"/>
      <c r="DW28" s="664">
        <v>10.4</v>
      </c>
      <c r="DX28" s="693"/>
      <c r="DY28" s="693"/>
      <c r="DZ28" s="693"/>
      <c r="EA28" s="693"/>
      <c r="EB28" s="693"/>
      <c r="EC28" s="694"/>
    </row>
    <row r="29" spans="2:133" ht="11.25" customHeight="1" x14ac:dyDescent="0.15">
      <c r="B29" s="656" t="s">
        <v>230</v>
      </c>
      <c r="C29" s="657"/>
      <c r="D29" s="657"/>
      <c r="E29" s="657"/>
      <c r="F29" s="657"/>
      <c r="G29" s="657"/>
      <c r="H29" s="657"/>
      <c r="I29" s="657"/>
      <c r="J29" s="657"/>
      <c r="K29" s="657"/>
      <c r="L29" s="657"/>
      <c r="M29" s="657"/>
      <c r="N29" s="657"/>
      <c r="O29" s="657"/>
      <c r="P29" s="657"/>
      <c r="Q29" s="658"/>
      <c r="R29" s="659">
        <v>971473</v>
      </c>
      <c r="S29" s="660"/>
      <c r="T29" s="660"/>
      <c r="U29" s="660"/>
      <c r="V29" s="660"/>
      <c r="W29" s="660"/>
      <c r="X29" s="660"/>
      <c r="Y29" s="661"/>
      <c r="Z29" s="662">
        <v>7</v>
      </c>
      <c r="AA29" s="662"/>
      <c r="AB29" s="662"/>
      <c r="AC29" s="662"/>
      <c r="AD29" s="663" t="s">
        <v>101</v>
      </c>
      <c r="AE29" s="663"/>
      <c r="AF29" s="663"/>
      <c r="AG29" s="663"/>
      <c r="AH29" s="663"/>
      <c r="AI29" s="663"/>
      <c r="AJ29" s="663"/>
      <c r="AK29" s="663"/>
      <c r="AL29" s="664" t="s">
        <v>101</v>
      </c>
      <c r="AM29" s="665"/>
      <c r="AN29" s="665"/>
      <c r="AO29" s="666"/>
      <c r="AP29" s="638" t="s">
        <v>166</v>
      </c>
      <c r="AQ29" s="639"/>
      <c r="AR29" s="639"/>
      <c r="AS29" s="639"/>
      <c r="AT29" s="639"/>
      <c r="AU29" s="639"/>
      <c r="AV29" s="639"/>
      <c r="AW29" s="639"/>
      <c r="AX29" s="639"/>
      <c r="AY29" s="639"/>
      <c r="AZ29" s="639"/>
      <c r="BA29" s="639"/>
      <c r="BB29" s="639"/>
      <c r="BC29" s="639"/>
      <c r="BD29" s="639"/>
      <c r="BE29" s="639"/>
      <c r="BF29" s="640"/>
      <c r="BG29" s="638" t="s">
        <v>231</v>
      </c>
      <c r="BH29" s="699"/>
      <c r="BI29" s="699"/>
      <c r="BJ29" s="699"/>
      <c r="BK29" s="699"/>
      <c r="BL29" s="699"/>
      <c r="BM29" s="699"/>
      <c r="BN29" s="699"/>
      <c r="BO29" s="699"/>
      <c r="BP29" s="699"/>
      <c r="BQ29" s="700"/>
      <c r="BR29" s="638" t="s">
        <v>232</v>
      </c>
      <c r="BS29" s="699"/>
      <c r="BT29" s="699"/>
      <c r="BU29" s="699"/>
      <c r="BV29" s="699"/>
      <c r="BW29" s="699"/>
      <c r="BX29" s="699"/>
      <c r="BY29" s="699"/>
      <c r="BZ29" s="699"/>
      <c r="CA29" s="699"/>
      <c r="CB29" s="700"/>
      <c r="CD29" s="722" t="s">
        <v>233</v>
      </c>
      <c r="CE29" s="723"/>
      <c r="CF29" s="674" t="s">
        <v>63</v>
      </c>
      <c r="CG29" s="675"/>
      <c r="CH29" s="675"/>
      <c r="CI29" s="675"/>
      <c r="CJ29" s="675"/>
      <c r="CK29" s="675"/>
      <c r="CL29" s="675"/>
      <c r="CM29" s="675"/>
      <c r="CN29" s="675"/>
      <c r="CO29" s="675"/>
      <c r="CP29" s="675"/>
      <c r="CQ29" s="676"/>
      <c r="CR29" s="659">
        <v>793537</v>
      </c>
      <c r="CS29" s="695"/>
      <c r="CT29" s="695"/>
      <c r="CU29" s="695"/>
      <c r="CV29" s="695"/>
      <c r="CW29" s="695"/>
      <c r="CX29" s="695"/>
      <c r="CY29" s="696"/>
      <c r="CZ29" s="664">
        <v>5.9</v>
      </c>
      <c r="DA29" s="693"/>
      <c r="DB29" s="693"/>
      <c r="DC29" s="697"/>
      <c r="DD29" s="668">
        <v>757099</v>
      </c>
      <c r="DE29" s="695"/>
      <c r="DF29" s="695"/>
      <c r="DG29" s="695"/>
      <c r="DH29" s="695"/>
      <c r="DI29" s="695"/>
      <c r="DJ29" s="695"/>
      <c r="DK29" s="696"/>
      <c r="DL29" s="668">
        <v>757099</v>
      </c>
      <c r="DM29" s="695"/>
      <c r="DN29" s="695"/>
      <c r="DO29" s="695"/>
      <c r="DP29" s="695"/>
      <c r="DQ29" s="695"/>
      <c r="DR29" s="695"/>
      <c r="DS29" s="695"/>
      <c r="DT29" s="695"/>
      <c r="DU29" s="695"/>
      <c r="DV29" s="696"/>
      <c r="DW29" s="664">
        <v>10.4</v>
      </c>
      <c r="DX29" s="693"/>
      <c r="DY29" s="693"/>
      <c r="DZ29" s="693"/>
      <c r="EA29" s="693"/>
      <c r="EB29" s="693"/>
      <c r="EC29" s="694"/>
    </row>
    <row r="30" spans="2:133" ht="11.25" customHeight="1" x14ac:dyDescent="0.15">
      <c r="B30" s="656" t="s">
        <v>234</v>
      </c>
      <c r="C30" s="657"/>
      <c r="D30" s="657"/>
      <c r="E30" s="657"/>
      <c r="F30" s="657"/>
      <c r="G30" s="657"/>
      <c r="H30" s="657"/>
      <c r="I30" s="657"/>
      <c r="J30" s="657"/>
      <c r="K30" s="657"/>
      <c r="L30" s="657"/>
      <c r="M30" s="657"/>
      <c r="N30" s="657"/>
      <c r="O30" s="657"/>
      <c r="P30" s="657"/>
      <c r="Q30" s="658"/>
      <c r="R30" s="659">
        <v>58547</v>
      </c>
      <c r="S30" s="660"/>
      <c r="T30" s="660"/>
      <c r="U30" s="660"/>
      <c r="V30" s="660"/>
      <c r="W30" s="660"/>
      <c r="X30" s="660"/>
      <c r="Y30" s="661"/>
      <c r="Z30" s="662">
        <v>0.4</v>
      </c>
      <c r="AA30" s="662"/>
      <c r="AB30" s="662"/>
      <c r="AC30" s="662"/>
      <c r="AD30" s="663">
        <v>14021</v>
      </c>
      <c r="AE30" s="663"/>
      <c r="AF30" s="663"/>
      <c r="AG30" s="663"/>
      <c r="AH30" s="663"/>
      <c r="AI30" s="663"/>
      <c r="AJ30" s="663"/>
      <c r="AK30" s="663"/>
      <c r="AL30" s="664">
        <v>0.2</v>
      </c>
      <c r="AM30" s="665"/>
      <c r="AN30" s="665"/>
      <c r="AO30" s="666"/>
      <c r="AP30" s="707" t="s">
        <v>235</v>
      </c>
      <c r="AQ30" s="708"/>
      <c r="AR30" s="708"/>
      <c r="AS30" s="708"/>
      <c r="AT30" s="713" t="s">
        <v>236</v>
      </c>
      <c r="AU30" s="359"/>
      <c r="AV30" s="359"/>
      <c r="AW30" s="359"/>
      <c r="AX30" s="645" t="s">
        <v>142</v>
      </c>
      <c r="AY30" s="646"/>
      <c r="AZ30" s="646"/>
      <c r="BA30" s="646"/>
      <c r="BB30" s="646"/>
      <c r="BC30" s="646"/>
      <c r="BD30" s="646"/>
      <c r="BE30" s="646"/>
      <c r="BF30" s="647"/>
      <c r="BG30" s="719">
        <v>99.7</v>
      </c>
      <c r="BH30" s="720"/>
      <c r="BI30" s="720"/>
      <c r="BJ30" s="720"/>
      <c r="BK30" s="720"/>
      <c r="BL30" s="720"/>
      <c r="BM30" s="654">
        <v>98.9</v>
      </c>
      <c r="BN30" s="720"/>
      <c r="BO30" s="720"/>
      <c r="BP30" s="720"/>
      <c r="BQ30" s="721"/>
      <c r="BR30" s="719">
        <v>99.6</v>
      </c>
      <c r="BS30" s="720"/>
      <c r="BT30" s="720"/>
      <c r="BU30" s="720"/>
      <c r="BV30" s="720"/>
      <c r="BW30" s="720"/>
      <c r="BX30" s="654">
        <v>98.8</v>
      </c>
      <c r="BY30" s="720"/>
      <c r="BZ30" s="720"/>
      <c r="CA30" s="720"/>
      <c r="CB30" s="721"/>
      <c r="CD30" s="724"/>
      <c r="CE30" s="725"/>
      <c r="CF30" s="674" t="s">
        <v>237</v>
      </c>
      <c r="CG30" s="675"/>
      <c r="CH30" s="675"/>
      <c r="CI30" s="675"/>
      <c r="CJ30" s="675"/>
      <c r="CK30" s="675"/>
      <c r="CL30" s="675"/>
      <c r="CM30" s="675"/>
      <c r="CN30" s="675"/>
      <c r="CO30" s="675"/>
      <c r="CP30" s="675"/>
      <c r="CQ30" s="676"/>
      <c r="CR30" s="659">
        <v>721456</v>
      </c>
      <c r="CS30" s="660"/>
      <c r="CT30" s="660"/>
      <c r="CU30" s="660"/>
      <c r="CV30" s="660"/>
      <c r="CW30" s="660"/>
      <c r="CX30" s="660"/>
      <c r="CY30" s="661"/>
      <c r="CZ30" s="664">
        <v>5.3</v>
      </c>
      <c r="DA30" s="693"/>
      <c r="DB30" s="693"/>
      <c r="DC30" s="697"/>
      <c r="DD30" s="668">
        <v>688443</v>
      </c>
      <c r="DE30" s="660"/>
      <c r="DF30" s="660"/>
      <c r="DG30" s="660"/>
      <c r="DH30" s="660"/>
      <c r="DI30" s="660"/>
      <c r="DJ30" s="660"/>
      <c r="DK30" s="661"/>
      <c r="DL30" s="668">
        <v>688443</v>
      </c>
      <c r="DM30" s="660"/>
      <c r="DN30" s="660"/>
      <c r="DO30" s="660"/>
      <c r="DP30" s="660"/>
      <c r="DQ30" s="660"/>
      <c r="DR30" s="660"/>
      <c r="DS30" s="660"/>
      <c r="DT30" s="660"/>
      <c r="DU30" s="660"/>
      <c r="DV30" s="661"/>
      <c r="DW30" s="664">
        <v>9.5</v>
      </c>
      <c r="DX30" s="693"/>
      <c r="DY30" s="693"/>
      <c r="DZ30" s="693"/>
      <c r="EA30" s="693"/>
      <c r="EB30" s="693"/>
      <c r="EC30" s="694"/>
    </row>
    <row r="31" spans="2:133" ht="11.25" customHeight="1" x14ac:dyDescent="0.15">
      <c r="B31" s="656" t="s">
        <v>238</v>
      </c>
      <c r="C31" s="657"/>
      <c r="D31" s="657"/>
      <c r="E31" s="657"/>
      <c r="F31" s="657"/>
      <c r="G31" s="657"/>
      <c r="H31" s="657"/>
      <c r="I31" s="657"/>
      <c r="J31" s="657"/>
      <c r="K31" s="657"/>
      <c r="L31" s="657"/>
      <c r="M31" s="657"/>
      <c r="N31" s="657"/>
      <c r="O31" s="657"/>
      <c r="P31" s="657"/>
      <c r="Q31" s="658"/>
      <c r="R31" s="659">
        <v>110174</v>
      </c>
      <c r="S31" s="660"/>
      <c r="T31" s="660"/>
      <c r="U31" s="660"/>
      <c r="V31" s="660"/>
      <c r="W31" s="660"/>
      <c r="X31" s="660"/>
      <c r="Y31" s="661"/>
      <c r="Z31" s="662">
        <v>0.8</v>
      </c>
      <c r="AA31" s="662"/>
      <c r="AB31" s="662"/>
      <c r="AC31" s="662"/>
      <c r="AD31" s="663" t="s">
        <v>101</v>
      </c>
      <c r="AE31" s="663"/>
      <c r="AF31" s="663"/>
      <c r="AG31" s="663"/>
      <c r="AH31" s="663"/>
      <c r="AI31" s="663"/>
      <c r="AJ31" s="663"/>
      <c r="AK31" s="663"/>
      <c r="AL31" s="664" t="s">
        <v>101</v>
      </c>
      <c r="AM31" s="665"/>
      <c r="AN31" s="665"/>
      <c r="AO31" s="666"/>
      <c r="AP31" s="709"/>
      <c r="AQ31" s="710"/>
      <c r="AR31" s="710"/>
      <c r="AS31" s="710"/>
      <c r="AT31" s="714"/>
      <c r="AU31" s="356" t="s">
        <v>239</v>
      </c>
      <c r="AV31" s="356"/>
      <c r="AW31" s="356"/>
      <c r="AX31" s="656" t="s">
        <v>240</v>
      </c>
      <c r="AY31" s="657"/>
      <c r="AZ31" s="657"/>
      <c r="BA31" s="657"/>
      <c r="BB31" s="657"/>
      <c r="BC31" s="657"/>
      <c r="BD31" s="657"/>
      <c r="BE31" s="657"/>
      <c r="BF31" s="658"/>
      <c r="BG31" s="716">
        <v>99.5</v>
      </c>
      <c r="BH31" s="695"/>
      <c r="BI31" s="695"/>
      <c r="BJ31" s="695"/>
      <c r="BK31" s="695"/>
      <c r="BL31" s="695"/>
      <c r="BM31" s="665">
        <v>98.3</v>
      </c>
      <c r="BN31" s="717"/>
      <c r="BO31" s="717"/>
      <c r="BP31" s="717"/>
      <c r="BQ31" s="718"/>
      <c r="BR31" s="716">
        <v>99.5</v>
      </c>
      <c r="BS31" s="695"/>
      <c r="BT31" s="695"/>
      <c r="BU31" s="695"/>
      <c r="BV31" s="695"/>
      <c r="BW31" s="695"/>
      <c r="BX31" s="665">
        <v>98.1</v>
      </c>
      <c r="BY31" s="717"/>
      <c r="BZ31" s="717"/>
      <c r="CA31" s="717"/>
      <c r="CB31" s="718"/>
      <c r="CD31" s="724"/>
      <c r="CE31" s="725"/>
      <c r="CF31" s="674" t="s">
        <v>241</v>
      </c>
      <c r="CG31" s="675"/>
      <c r="CH31" s="675"/>
      <c r="CI31" s="675"/>
      <c r="CJ31" s="675"/>
      <c r="CK31" s="675"/>
      <c r="CL31" s="675"/>
      <c r="CM31" s="675"/>
      <c r="CN31" s="675"/>
      <c r="CO31" s="675"/>
      <c r="CP31" s="675"/>
      <c r="CQ31" s="676"/>
      <c r="CR31" s="659">
        <v>72081</v>
      </c>
      <c r="CS31" s="695"/>
      <c r="CT31" s="695"/>
      <c r="CU31" s="695"/>
      <c r="CV31" s="695"/>
      <c r="CW31" s="695"/>
      <c r="CX31" s="695"/>
      <c r="CY31" s="696"/>
      <c r="CZ31" s="664">
        <v>0.5</v>
      </c>
      <c r="DA31" s="693"/>
      <c r="DB31" s="693"/>
      <c r="DC31" s="697"/>
      <c r="DD31" s="668">
        <v>68656</v>
      </c>
      <c r="DE31" s="695"/>
      <c r="DF31" s="695"/>
      <c r="DG31" s="695"/>
      <c r="DH31" s="695"/>
      <c r="DI31" s="695"/>
      <c r="DJ31" s="695"/>
      <c r="DK31" s="696"/>
      <c r="DL31" s="668">
        <v>68656</v>
      </c>
      <c r="DM31" s="695"/>
      <c r="DN31" s="695"/>
      <c r="DO31" s="695"/>
      <c r="DP31" s="695"/>
      <c r="DQ31" s="695"/>
      <c r="DR31" s="695"/>
      <c r="DS31" s="695"/>
      <c r="DT31" s="695"/>
      <c r="DU31" s="695"/>
      <c r="DV31" s="696"/>
      <c r="DW31" s="664">
        <v>0.9</v>
      </c>
      <c r="DX31" s="693"/>
      <c r="DY31" s="693"/>
      <c r="DZ31" s="693"/>
      <c r="EA31" s="693"/>
      <c r="EB31" s="693"/>
      <c r="EC31" s="694"/>
    </row>
    <row r="32" spans="2:133" ht="11.25" customHeight="1" x14ac:dyDescent="0.15">
      <c r="B32" s="656" t="s">
        <v>242</v>
      </c>
      <c r="C32" s="657"/>
      <c r="D32" s="657"/>
      <c r="E32" s="657"/>
      <c r="F32" s="657"/>
      <c r="G32" s="657"/>
      <c r="H32" s="657"/>
      <c r="I32" s="657"/>
      <c r="J32" s="657"/>
      <c r="K32" s="657"/>
      <c r="L32" s="657"/>
      <c r="M32" s="657"/>
      <c r="N32" s="657"/>
      <c r="O32" s="657"/>
      <c r="P32" s="657"/>
      <c r="Q32" s="658"/>
      <c r="R32" s="659">
        <v>520994</v>
      </c>
      <c r="S32" s="660"/>
      <c r="T32" s="660"/>
      <c r="U32" s="660"/>
      <c r="V32" s="660"/>
      <c r="W32" s="660"/>
      <c r="X32" s="660"/>
      <c r="Y32" s="661"/>
      <c r="Z32" s="662">
        <v>3.8</v>
      </c>
      <c r="AA32" s="662"/>
      <c r="AB32" s="662"/>
      <c r="AC32" s="662"/>
      <c r="AD32" s="663" t="s">
        <v>101</v>
      </c>
      <c r="AE32" s="663"/>
      <c r="AF32" s="663"/>
      <c r="AG32" s="663"/>
      <c r="AH32" s="663"/>
      <c r="AI32" s="663"/>
      <c r="AJ32" s="663"/>
      <c r="AK32" s="663"/>
      <c r="AL32" s="664" t="s">
        <v>101</v>
      </c>
      <c r="AM32" s="665"/>
      <c r="AN32" s="665"/>
      <c r="AO32" s="666"/>
      <c r="AP32" s="711"/>
      <c r="AQ32" s="712"/>
      <c r="AR32" s="712"/>
      <c r="AS32" s="712"/>
      <c r="AT32" s="715"/>
      <c r="AU32" s="355"/>
      <c r="AV32" s="355"/>
      <c r="AW32" s="355"/>
      <c r="AX32" s="704" t="s">
        <v>243</v>
      </c>
      <c r="AY32" s="705"/>
      <c r="AZ32" s="705"/>
      <c r="BA32" s="705"/>
      <c r="BB32" s="705"/>
      <c r="BC32" s="705"/>
      <c r="BD32" s="705"/>
      <c r="BE32" s="705"/>
      <c r="BF32" s="706"/>
      <c r="BG32" s="728">
        <v>99.8</v>
      </c>
      <c r="BH32" s="729"/>
      <c r="BI32" s="729"/>
      <c r="BJ32" s="729"/>
      <c r="BK32" s="729"/>
      <c r="BL32" s="729"/>
      <c r="BM32" s="730">
        <v>99.3</v>
      </c>
      <c r="BN32" s="729"/>
      <c r="BO32" s="729"/>
      <c r="BP32" s="729"/>
      <c r="BQ32" s="731"/>
      <c r="BR32" s="728">
        <v>99.8</v>
      </c>
      <c r="BS32" s="729"/>
      <c r="BT32" s="729"/>
      <c r="BU32" s="729"/>
      <c r="BV32" s="729"/>
      <c r="BW32" s="729"/>
      <c r="BX32" s="730">
        <v>99.3</v>
      </c>
      <c r="BY32" s="729"/>
      <c r="BZ32" s="729"/>
      <c r="CA32" s="729"/>
      <c r="CB32" s="731"/>
      <c r="CD32" s="726"/>
      <c r="CE32" s="727"/>
      <c r="CF32" s="674" t="s">
        <v>244</v>
      </c>
      <c r="CG32" s="675"/>
      <c r="CH32" s="675"/>
      <c r="CI32" s="675"/>
      <c r="CJ32" s="675"/>
      <c r="CK32" s="675"/>
      <c r="CL32" s="675"/>
      <c r="CM32" s="675"/>
      <c r="CN32" s="675"/>
      <c r="CO32" s="675"/>
      <c r="CP32" s="675"/>
      <c r="CQ32" s="676"/>
      <c r="CR32" s="659">
        <v>72</v>
      </c>
      <c r="CS32" s="660"/>
      <c r="CT32" s="660"/>
      <c r="CU32" s="660"/>
      <c r="CV32" s="660"/>
      <c r="CW32" s="660"/>
      <c r="CX32" s="660"/>
      <c r="CY32" s="661"/>
      <c r="CZ32" s="664">
        <v>0</v>
      </c>
      <c r="DA32" s="693"/>
      <c r="DB32" s="693"/>
      <c r="DC32" s="697"/>
      <c r="DD32" s="668">
        <v>72</v>
      </c>
      <c r="DE32" s="660"/>
      <c r="DF32" s="660"/>
      <c r="DG32" s="660"/>
      <c r="DH32" s="660"/>
      <c r="DI32" s="660"/>
      <c r="DJ32" s="660"/>
      <c r="DK32" s="661"/>
      <c r="DL32" s="668">
        <v>72</v>
      </c>
      <c r="DM32" s="660"/>
      <c r="DN32" s="660"/>
      <c r="DO32" s="660"/>
      <c r="DP32" s="660"/>
      <c r="DQ32" s="660"/>
      <c r="DR32" s="660"/>
      <c r="DS32" s="660"/>
      <c r="DT32" s="660"/>
      <c r="DU32" s="660"/>
      <c r="DV32" s="661"/>
      <c r="DW32" s="664">
        <v>0</v>
      </c>
      <c r="DX32" s="693"/>
      <c r="DY32" s="693"/>
      <c r="DZ32" s="693"/>
      <c r="EA32" s="693"/>
      <c r="EB32" s="693"/>
      <c r="EC32" s="694"/>
    </row>
    <row r="33" spans="2:133" ht="11.25" customHeight="1" x14ac:dyDescent="0.15">
      <c r="B33" s="656" t="s">
        <v>245</v>
      </c>
      <c r="C33" s="657"/>
      <c r="D33" s="657"/>
      <c r="E33" s="657"/>
      <c r="F33" s="657"/>
      <c r="G33" s="657"/>
      <c r="H33" s="657"/>
      <c r="I33" s="657"/>
      <c r="J33" s="657"/>
      <c r="K33" s="657"/>
      <c r="L33" s="657"/>
      <c r="M33" s="657"/>
      <c r="N33" s="657"/>
      <c r="O33" s="657"/>
      <c r="P33" s="657"/>
      <c r="Q33" s="658"/>
      <c r="R33" s="659">
        <v>273107</v>
      </c>
      <c r="S33" s="660"/>
      <c r="T33" s="660"/>
      <c r="U33" s="660"/>
      <c r="V33" s="660"/>
      <c r="W33" s="660"/>
      <c r="X33" s="660"/>
      <c r="Y33" s="661"/>
      <c r="Z33" s="662">
        <v>2</v>
      </c>
      <c r="AA33" s="662"/>
      <c r="AB33" s="662"/>
      <c r="AC33" s="662"/>
      <c r="AD33" s="663" t="s">
        <v>101</v>
      </c>
      <c r="AE33" s="663"/>
      <c r="AF33" s="663"/>
      <c r="AG33" s="663"/>
      <c r="AH33" s="663"/>
      <c r="AI33" s="663"/>
      <c r="AJ33" s="663"/>
      <c r="AK33" s="663"/>
      <c r="AL33" s="664" t="s">
        <v>101</v>
      </c>
      <c r="AM33" s="665"/>
      <c r="AN33" s="665"/>
      <c r="AO33" s="666"/>
      <c r="AP33" s="200"/>
      <c r="AQ33" s="201"/>
      <c r="AR33" s="356"/>
      <c r="AS33" s="359"/>
      <c r="AT33" s="359"/>
      <c r="AU33" s="359"/>
      <c r="AV33" s="359"/>
      <c r="AW33" s="359"/>
      <c r="AX33" s="359"/>
      <c r="AY33" s="359"/>
      <c r="AZ33" s="359"/>
      <c r="BA33" s="359"/>
      <c r="BB33" s="359"/>
      <c r="BC33" s="359"/>
      <c r="BD33" s="359"/>
      <c r="BE33" s="359"/>
      <c r="BF33" s="359"/>
      <c r="BG33" s="201"/>
      <c r="BH33" s="201"/>
      <c r="BI33" s="201"/>
      <c r="BJ33" s="201"/>
      <c r="BK33" s="201"/>
      <c r="BL33" s="201"/>
      <c r="BM33" s="201"/>
      <c r="BN33" s="201"/>
      <c r="BO33" s="201"/>
      <c r="BP33" s="201"/>
      <c r="BQ33" s="201"/>
      <c r="BR33" s="201"/>
      <c r="BS33" s="201"/>
      <c r="BT33" s="201"/>
      <c r="BU33" s="201"/>
      <c r="BV33" s="201"/>
      <c r="BW33" s="201"/>
      <c r="BX33" s="201"/>
      <c r="BY33" s="201"/>
      <c r="BZ33" s="201"/>
      <c r="CA33" s="201"/>
      <c r="CB33" s="201"/>
      <c r="CD33" s="674" t="s">
        <v>246</v>
      </c>
      <c r="CE33" s="675"/>
      <c r="CF33" s="675"/>
      <c r="CG33" s="675"/>
      <c r="CH33" s="675"/>
      <c r="CI33" s="675"/>
      <c r="CJ33" s="675"/>
      <c r="CK33" s="675"/>
      <c r="CL33" s="675"/>
      <c r="CM33" s="675"/>
      <c r="CN33" s="675"/>
      <c r="CO33" s="675"/>
      <c r="CP33" s="675"/>
      <c r="CQ33" s="676"/>
      <c r="CR33" s="659">
        <v>6656646</v>
      </c>
      <c r="CS33" s="695"/>
      <c r="CT33" s="695"/>
      <c r="CU33" s="695"/>
      <c r="CV33" s="695"/>
      <c r="CW33" s="695"/>
      <c r="CX33" s="695"/>
      <c r="CY33" s="696"/>
      <c r="CZ33" s="664">
        <v>49.1</v>
      </c>
      <c r="DA33" s="693"/>
      <c r="DB33" s="693"/>
      <c r="DC33" s="697"/>
      <c r="DD33" s="668">
        <v>4431190</v>
      </c>
      <c r="DE33" s="695"/>
      <c r="DF33" s="695"/>
      <c r="DG33" s="695"/>
      <c r="DH33" s="695"/>
      <c r="DI33" s="695"/>
      <c r="DJ33" s="695"/>
      <c r="DK33" s="696"/>
      <c r="DL33" s="668">
        <v>3462408</v>
      </c>
      <c r="DM33" s="695"/>
      <c r="DN33" s="695"/>
      <c r="DO33" s="695"/>
      <c r="DP33" s="695"/>
      <c r="DQ33" s="695"/>
      <c r="DR33" s="695"/>
      <c r="DS33" s="695"/>
      <c r="DT33" s="695"/>
      <c r="DU33" s="695"/>
      <c r="DV33" s="696"/>
      <c r="DW33" s="664">
        <v>47.6</v>
      </c>
      <c r="DX33" s="693"/>
      <c r="DY33" s="693"/>
      <c r="DZ33" s="693"/>
      <c r="EA33" s="693"/>
      <c r="EB33" s="693"/>
      <c r="EC33" s="694"/>
    </row>
    <row r="34" spans="2:133" ht="11.25" customHeight="1" x14ac:dyDescent="0.15">
      <c r="B34" s="656" t="s">
        <v>247</v>
      </c>
      <c r="C34" s="657"/>
      <c r="D34" s="657"/>
      <c r="E34" s="657"/>
      <c r="F34" s="657"/>
      <c r="G34" s="657"/>
      <c r="H34" s="657"/>
      <c r="I34" s="657"/>
      <c r="J34" s="657"/>
      <c r="K34" s="657"/>
      <c r="L34" s="657"/>
      <c r="M34" s="657"/>
      <c r="N34" s="657"/>
      <c r="O34" s="657"/>
      <c r="P34" s="657"/>
      <c r="Q34" s="658"/>
      <c r="R34" s="659">
        <v>822681</v>
      </c>
      <c r="S34" s="660"/>
      <c r="T34" s="660"/>
      <c r="U34" s="660"/>
      <c r="V34" s="660"/>
      <c r="W34" s="660"/>
      <c r="X34" s="660"/>
      <c r="Y34" s="661"/>
      <c r="Z34" s="662">
        <v>5.9</v>
      </c>
      <c r="AA34" s="662"/>
      <c r="AB34" s="662"/>
      <c r="AC34" s="662"/>
      <c r="AD34" s="663">
        <v>20</v>
      </c>
      <c r="AE34" s="663"/>
      <c r="AF34" s="663"/>
      <c r="AG34" s="663"/>
      <c r="AH34" s="663"/>
      <c r="AI34" s="663"/>
      <c r="AJ34" s="663"/>
      <c r="AK34" s="663"/>
      <c r="AL34" s="664">
        <v>0</v>
      </c>
      <c r="AM34" s="665"/>
      <c r="AN34" s="665"/>
      <c r="AO34" s="666"/>
      <c r="AP34" s="202"/>
      <c r="AQ34" s="638" t="s">
        <v>248</v>
      </c>
      <c r="AR34" s="639"/>
      <c r="AS34" s="639"/>
      <c r="AT34" s="639"/>
      <c r="AU34" s="639"/>
      <c r="AV34" s="639"/>
      <c r="AW34" s="639"/>
      <c r="AX34" s="639"/>
      <c r="AY34" s="639"/>
      <c r="AZ34" s="639"/>
      <c r="BA34" s="639"/>
      <c r="BB34" s="639"/>
      <c r="BC34" s="639"/>
      <c r="BD34" s="639"/>
      <c r="BE34" s="639"/>
      <c r="BF34" s="640"/>
      <c r="BG34" s="638" t="s">
        <v>249</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250</v>
      </c>
      <c r="CE34" s="675"/>
      <c r="CF34" s="675"/>
      <c r="CG34" s="675"/>
      <c r="CH34" s="675"/>
      <c r="CI34" s="675"/>
      <c r="CJ34" s="675"/>
      <c r="CK34" s="675"/>
      <c r="CL34" s="675"/>
      <c r="CM34" s="675"/>
      <c r="CN34" s="675"/>
      <c r="CO34" s="675"/>
      <c r="CP34" s="675"/>
      <c r="CQ34" s="676"/>
      <c r="CR34" s="659">
        <v>2251226</v>
      </c>
      <c r="CS34" s="660"/>
      <c r="CT34" s="660"/>
      <c r="CU34" s="660"/>
      <c r="CV34" s="660"/>
      <c r="CW34" s="660"/>
      <c r="CX34" s="660"/>
      <c r="CY34" s="661"/>
      <c r="CZ34" s="664">
        <v>16.600000000000001</v>
      </c>
      <c r="DA34" s="693"/>
      <c r="DB34" s="693"/>
      <c r="DC34" s="697"/>
      <c r="DD34" s="668">
        <v>1522116</v>
      </c>
      <c r="DE34" s="660"/>
      <c r="DF34" s="660"/>
      <c r="DG34" s="660"/>
      <c r="DH34" s="660"/>
      <c r="DI34" s="660"/>
      <c r="DJ34" s="660"/>
      <c r="DK34" s="661"/>
      <c r="DL34" s="668">
        <v>1293871</v>
      </c>
      <c r="DM34" s="660"/>
      <c r="DN34" s="660"/>
      <c r="DO34" s="660"/>
      <c r="DP34" s="660"/>
      <c r="DQ34" s="660"/>
      <c r="DR34" s="660"/>
      <c r="DS34" s="660"/>
      <c r="DT34" s="660"/>
      <c r="DU34" s="660"/>
      <c r="DV34" s="661"/>
      <c r="DW34" s="664">
        <v>17.8</v>
      </c>
      <c r="DX34" s="693"/>
      <c r="DY34" s="693"/>
      <c r="DZ34" s="693"/>
      <c r="EA34" s="693"/>
      <c r="EB34" s="693"/>
      <c r="EC34" s="694"/>
    </row>
    <row r="35" spans="2:133" ht="11.25" customHeight="1" x14ac:dyDescent="0.15">
      <c r="B35" s="656" t="s">
        <v>251</v>
      </c>
      <c r="C35" s="657"/>
      <c r="D35" s="657"/>
      <c r="E35" s="657"/>
      <c r="F35" s="657"/>
      <c r="G35" s="657"/>
      <c r="H35" s="657"/>
      <c r="I35" s="657"/>
      <c r="J35" s="657"/>
      <c r="K35" s="657"/>
      <c r="L35" s="657"/>
      <c r="M35" s="657"/>
      <c r="N35" s="657"/>
      <c r="O35" s="657"/>
      <c r="P35" s="657"/>
      <c r="Q35" s="658"/>
      <c r="R35" s="659">
        <v>1222500</v>
      </c>
      <c r="S35" s="660"/>
      <c r="T35" s="660"/>
      <c r="U35" s="660"/>
      <c r="V35" s="660"/>
      <c r="W35" s="660"/>
      <c r="X35" s="660"/>
      <c r="Y35" s="661"/>
      <c r="Z35" s="662">
        <v>8.8000000000000007</v>
      </c>
      <c r="AA35" s="662"/>
      <c r="AB35" s="662"/>
      <c r="AC35" s="662"/>
      <c r="AD35" s="663" t="s">
        <v>101</v>
      </c>
      <c r="AE35" s="663"/>
      <c r="AF35" s="663"/>
      <c r="AG35" s="663"/>
      <c r="AH35" s="663"/>
      <c r="AI35" s="663"/>
      <c r="AJ35" s="663"/>
      <c r="AK35" s="663"/>
      <c r="AL35" s="664" t="s">
        <v>101</v>
      </c>
      <c r="AM35" s="665"/>
      <c r="AN35" s="665"/>
      <c r="AO35" s="666"/>
      <c r="AP35" s="202"/>
      <c r="AQ35" s="732" t="s">
        <v>493</v>
      </c>
      <c r="AR35" s="733"/>
      <c r="AS35" s="733"/>
      <c r="AT35" s="733"/>
      <c r="AU35" s="733"/>
      <c r="AV35" s="733"/>
      <c r="AW35" s="733"/>
      <c r="AX35" s="733"/>
      <c r="AY35" s="734"/>
      <c r="AZ35" s="648">
        <v>1518296</v>
      </c>
      <c r="BA35" s="649"/>
      <c r="BB35" s="649"/>
      <c r="BC35" s="649"/>
      <c r="BD35" s="649"/>
      <c r="BE35" s="649"/>
      <c r="BF35" s="735"/>
      <c r="BG35" s="670" t="s">
        <v>252</v>
      </c>
      <c r="BH35" s="671"/>
      <c r="BI35" s="671"/>
      <c r="BJ35" s="671"/>
      <c r="BK35" s="671"/>
      <c r="BL35" s="671"/>
      <c r="BM35" s="671"/>
      <c r="BN35" s="671"/>
      <c r="BO35" s="671"/>
      <c r="BP35" s="671"/>
      <c r="BQ35" s="671"/>
      <c r="BR35" s="671"/>
      <c r="BS35" s="671"/>
      <c r="BT35" s="671"/>
      <c r="BU35" s="672"/>
      <c r="BV35" s="648">
        <v>38472</v>
      </c>
      <c r="BW35" s="649"/>
      <c r="BX35" s="649"/>
      <c r="BY35" s="649"/>
      <c r="BZ35" s="649"/>
      <c r="CA35" s="649"/>
      <c r="CB35" s="735"/>
      <c r="CD35" s="674" t="s">
        <v>494</v>
      </c>
      <c r="CE35" s="675"/>
      <c r="CF35" s="675"/>
      <c r="CG35" s="675"/>
      <c r="CH35" s="675"/>
      <c r="CI35" s="675"/>
      <c r="CJ35" s="675"/>
      <c r="CK35" s="675"/>
      <c r="CL35" s="675"/>
      <c r="CM35" s="675"/>
      <c r="CN35" s="675"/>
      <c r="CO35" s="675"/>
      <c r="CP35" s="675"/>
      <c r="CQ35" s="676"/>
      <c r="CR35" s="659">
        <v>509805</v>
      </c>
      <c r="CS35" s="695"/>
      <c r="CT35" s="695"/>
      <c r="CU35" s="695"/>
      <c r="CV35" s="695"/>
      <c r="CW35" s="695"/>
      <c r="CX35" s="695"/>
      <c r="CY35" s="696"/>
      <c r="CZ35" s="664">
        <v>3.8</v>
      </c>
      <c r="DA35" s="693"/>
      <c r="DB35" s="693"/>
      <c r="DC35" s="697"/>
      <c r="DD35" s="668">
        <v>474000</v>
      </c>
      <c r="DE35" s="695"/>
      <c r="DF35" s="695"/>
      <c r="DG35" s="695"/>
      <c r="DH35" s="695"/>
      <c r="DI35" s="695"/>
      <c r="DJ35" s="695"/>
      <c r="DK35" s="696"/>
      <c r="DL35" s="668">
        <v>372378</v>
      </c>
      <c r="DM35" s="695"/>
      <c r="DN35" s="695"/>
      <c r="DO35" s="695"/>
      <c r="DP35" s="695"/>
      <c r="DQ35" s="695"/>
      <c r="DR35" s="695"/>
      <c r="DS35" s="695"/>
      <c r="DT35" s="695"/>
      <c r="DU35" s="695"/>
      <c r="DV35" s="696"/>
      <c r="DW35" s="664">
        <v>5.0999999999999996</v>
      </c>
      <c r="DX35" s="693"/>
      <c r="DY35" s="693"/>
      <c r="DZ35" s="693"/>
      <c r="EA35" s="693"/>
      <c r="EB35" s="693"/>
      <c r="EC35" s="694"/>
    </row>
    <row r="36" spans="2:133" ht="11.25" customHeight="1" x14ac:dyDescent="0.15">
      <c r="B36" s="656" t="s">
        <v>253</v>
      </c>
      <c r="C36" s="657"/>
      <c r="D36" s="657"/>
      <c r="E36" s="657"/>
      <c r="F36" s="657"/>
      <c r="G36" s="657"/>
      <c r="H36" s="657"/>
      <c r="I36" s="657"/>
      <c r="J36" s="657"/>
      <c r="K36" s="657"/>
      <c r="L36" s="657"/>
      <c r="M36" s="657"/>
      <c r="N36" s="657"/>
      <c r="O36" s="657"/>
      <c r="P36" s="657"/>
      <c r="Q36" s="658"/>
      <c r="R36" s="659" t="s">
        <v>460</v>
      </c>
      <c r="S36" s="660"/>
      <c r="T36" s="660"/>
      <c r="U36" s="660"/>
      <c r="V36" s="660"/>
      <c r="W36" s="660"/>
      <c r="X36" s="660"/>
      <c r="Y36" s="661"/>
      <c r="Z36" s="662" t="s">
        <v>460</v>
      </c>
      <c r="AA36" s="662"/>
      <c r="AB36" s="662"/>
      <c r="AC36" s="662"/>
      <c r="AD36" s="663" t="s">
        <v>460</v>
      </c>
      <c r="AE36" s="663"/>
      <c r="AF36" s="663"/>
      <c r="AG36" s="663"/>
      <c r="AH36" s="663"/>
      <c r="AI36" s="663"/>
      <c r="AJ36" s="663"/>
      <c r="AK36" s="663"/>
      <c r="AL36" s="664" t="s">
        <v>460</v>
      </c>
      <c r="AM36" s="665"/>
      <c r="AN36" s="665"/>
      <c r="AO36" s="666"/>
      <c r="AQ36" s="736" t="s">
        <v>495</v>
      </c>
      <c r="AR36" s="737"/>
      <c r="AS36" s="737"/>
      <c r="AT36" s="737"/>
      <c r="AU36" s="737"/>
      <c r="AV36" s="737"/>
      <c r="AW36" s="737"/>
      <c r="AX36" s="737"/>
      <c r="AY36" s="738"/>
      <c r="AZ36" s="659">
        <v>735925</v>
      </c>
      <c r="BA36" s="660"/>
      <c r="BB36" s="660"/>
      <c r="BC36" s="660"/>
      <c r="BD36" s="695"/>
      <c r="BE36" s="695"/>
      <c r="BF36" s="718"/>
      <c r="BG36" s="674" t="s">
        <v>254</v>
      </c>
      <c r="BH36" s="675"/>
      <c r="BI36" s="675"/>
      <c r="BJ36" s="675"/>
      <c r="BK36" s="675"/>
      <c r="BL36" s="675"/>
      <c r="BM36" s="675"/>
      <c r="BN36" s="675"/>
      <c r="BO36" s="675"/>
      <c r="BP36" s="675"/>
      <c r="BQ36" s="675"/>
      <c r="BR36" s="675"/>
      <c r="BS36" s="675"/>
      <c r="BT36" s="675"/>
      <c r="BU36" s="676"/>
      <c r="BV36" s="659">
        <v>27707</v>
      </c>
      <c r="BW36" s="660"/>
      <c r="BX36" s="660"/>
      <c r="BY36" s="660"/>
      <c r="BZ36" s="660"/>
      <c r="CA36" s="660"/>
      <c r="CB36" s="669"/>
      <c r="CD36" s="674" t="s">
        <v>255</v>
      </c>
      <c r="CE36" s="675"/>
      <c r="CF36" s="675"/>
      <c r="CG36" s="675"/>
      <c r="CH36" s="675"/>
      <c r="CI36" s="675"/>
      <c r="CJ36" s="675"/>
      <c r="CK36" s="675"/>
      <c r="CL36" s="675"/>
      <c r="CM36" s="675"/>
      <c r="CN36" s="675"/>
      <c r="CO36" s="675"/>
      <c r="CP36" s="675"/>
      <c r="CQ36" s="676"/>
      <c r="CR36" s="659">
        <v>2368470</v>
      </c>
      <c r="CS36" s="660"/>
      <c r="CT36" s="660"/>
      <c r="CU36" s="660"/>
      <c r="CV36" s="660"/>
      <c r="CW36" s="660"/>
      <c r="CX36" s="660"/>
      <c r="CY36" s="661"/>
      <c r="CZ36" s="664">
        <v>17.5</v>
      </c>
      <c r="DA36" s="693"/>
      <c r="DB36" s="693"/>
      <c r="DC36" s="697"/>
      <c r="DD36" s="668">
        <v>1794999</v>
      </c>
      <c r="DE36" s="660"/>
      <c r="DF36" s="660"/>
      <c r="DG36" s="660"/>
      <c r="DH36" s="660"/>
      <c r="DI36" s="660"/>
      <c r="DJ36" s="660"/>
      <c r="DK36" s="661"/>
      <c r="DL36" s="668">
        <v>1220968</v>
      </c>
      <c r="DM36" s="660"/>
      <c r="DN36" s="660"/>
      <c r="DO36" s="660"/>
      <c r="DP36" s="660"/>
      <c r="DQ36" s="660"/>
      <c r="DR36" s="660"/>
      <c r="DS36" s="660"/>
      <c r="DT36" s="660"/>
      <c r="DU36" s="660"/>
      <c r="DV36" s="661"/>
      <c r="DW36" s="664">
        <v>16.8</v>
      </c>
      <c r="DX36" s="693"/>
      <c r="DY36" s="693"/>
      <c r="DZ36" s="693"/>
      <c r="EA36" s="693"/>
      <c r="EB36" s="693"/>
      <c r="EC36" s="694"/>
    </row>
    <row r="37" spans="2:133" ht="11.25" customHeight="1" x14ac:dyDescent="0.15">
      <c r="B37" s="656" t="s">
        <v>496</v>
      </c>
      <c r="C37" s="657"/>
      <c r="D37" s="657"/>
      <c r="E37" s="657"/>
      <c r="F37" s="657"/>
      <c r="G37" s="657"/>
      <c r="H37" s="657"/>
      <c r="I37" s="657"/>
      <c r="J37" s="657"/>
      <c r="K37" s="657"/>
      <c r="L37" s="657"/>
      <c r="M37" s="657"/>
      <c r="N37" s="657"/>
      <c r="O37" s="657"/>
      <c r="P37" s="657"/>
      <c r="Q37" s="658"/>
      <c r="R37" s="659">
        <v>348900</v>
      </c>
      <c r="S37" s="660"/>
      <c r="T37" s="660"/>
      <c r="U37" s="660"/>
      <c r="V37" s="660"/>
      <c r="W37" s="660"/>
      <c r="X37" s="660"/>
      <c r="Y37" s="661"/>
      <c r="Z37" s="662">
        <v>2.5</v>
      </c>
      <c r="AA37" s="662"/>
      <c r="AB37" s="662"/>
      <c r="AC37" s="662"/>
      <c r="AD37" s="663" t="s">
        <v>460</v>
      </c>
      <c r="AE37" s="663"/>
      <c r="AF37" s="663"/>
      <c r="AG37" s="663"/>
      <c r="AH37" s="663"/>
      <c r="AI37" s="663"/>
      <c r="AJ37" s="663"/>
      <c r="AK37" s="663"/>
      <c r="AL37" s="664" t="s">
        <v>460</v>
      </c>
      <c r="AM37" s="665"/>
      <c r="AN37" s="665"/>
      <c r="AO37" s="666"/>
      <c r="AQ37" s="736" t="s">
        <v>497</v>
      </c>
      <c r="AR37" s="737"/>
      <c r="AS37" s="737"/>
      <c r="AT37" s="737"/>
      <c r="AU37" s="737"/>
      <c r="AV37" s="737"/>
      <c r="AW37" s="737"/>
      <c r="AX37" s="737"/>
      <c r="AY37" s="738"/>
      <c r="AZ37" s="659">
        <v>152649</v>
      </c>
      <c r="BA37" s="660"/>
      <c r="BB37" s="660"/>
      <c r="BC37" s="660"/>
      <c r="BD37" s="695"/>
      <c r="BE37" s="695"/>
      <c r="BF37" s="718"/>
      <c r="BG37" s="674" t="s">
        <v>256</v>
      </c>
      <c r="BH37" s="675"/>
      <c r="BI37" s="675"/>
      <c r="BJ37" s="675"/>
      <c r="BK37" s="675"/>
      <c r="BL37" s="675"/>
      <c r="BM37" s="675"/>
      <c r="BN37" s="675"/>
      <c r="BO37" s="675"/>
      <c r="BP37" s="675"/>
      <c r="BQ37" s="675"/>
      <c r="BR37" s="675"/>
      <c r="BS37" s="675"/>
      <c r="BT37" s="675"/>
      <c r="BU37" s="676"/>
      <c r="BV37" s="659">
        <v>2570</v>
      </c>
      <c r="BW37" s="660"/>
      <c r="BX37" s="660"/>
      <c r="BY37" s="660"/>
      <c r="BZ37" s="660"/>
      <c r="CA37" s="660"/>
      <c r="CB37" s="669"/>
      <c r="CD37" s="674" t="s">
        <v>498</v>
      </c>
      <c r="CE37" s="675"/>
      <c r="CF37" s="675"/>
      <c r="CG37" s="675"/>
      <c r="CH37" s="675"/>
      <c r="CI37" s="675"/>
      <c r="CJ37" s="675"/>
      <c r="CK37" s="675"/>
      <c r="CL37" s="675"/>
      <c r="CM37" s="675"/>
      <c r="CN37" s="675"/>
      <c r="CO37" s="675"/>
      <c r="CP37" s="675"/>
      <c r="CQ37" s="676"/>
      <c r="CR37" s="659">
        <v>618663</v>
      </c>
      <c r="CS37" s="695"/>
      <c r="CT37" s="695"/>
      <c r="CU37" s="695"/>
      <c r="CV37" s="695"/>
      <c r="CW37" s="695"/>
      <c r="CX37" s="695"/>
      <c r="CY37" s="696"/>
      <c r="CZ37" s="664">
        <v>4.5999999999999996</v>
      </c>
      <c r="DA37" s="693"/>
      <c r="DB37" s="693"/>
      <c r="DC37" s="697"/>
      <c r="DD37" s="668">
        <v>618663</v>
      </c>
      <c r="DE37" s="695"/>
      <c r="DF37" s="695"/>
      <c r="DG37" s="695"/>
      <c r="DH37" s="695"/>
      <c r="DI37" s="695"/>
      <c r="DJ37" s="695"/>
      <c r="DK37" s="696"/>
      <c r="DL37" s="668">
        <v>618663</v>
      </c>
      <c r="DM37" s="695"/>
      <c r="DN37" s="695"/>
      <c r="DO37" s="695"/>
      <c r="DP37" s="695"/>
      <c r="DQ37" s="695"/>
      <c r="DR37" s="695"/>
      <c r="DS37" s="695"/>
      <c r="DT37" s="695"/>
      <c r="DU37" s="695"/>
      <c r="DV37" s="696"/>
      <c r="DW37" s="664">
        <v>8.5</v>
      </c>
      <c r="DX37" s="693"/>
      <c r="DY37" s="693"/>
      <c r="DZ37" s="693"/>
      <c r="EA37" s="693"/>
      <c r="EB37" s="693"/>
      <c r="EC37" s="694"/>
    </row>
    <row r="38" spans="2:133" ht="11.25" customHeight="1" x14ac:dyDescent="0.15">
      <c r="B38" s="704" t="s">
        <v>499</v>
      </c>
      <c r="C38" s="705"/>
      <c r="D38" s="705"/>
      <c r="E38" s="705"/>
      <c r="F38" s="705"/>
      <c r="G38" s="705"/>
      <c r="H38" s="705"/>
      <c r="I38" s="705"/>
      <c r="J38" s="705"/>
      <c r="K38" s="705"/>
      <c r="L38" s="705"/>
      <c r="M38" s="705"/>
      <c r="N38" s="705"/>
      <c r="O38" s="705"/>
      <c r="P38" s="705"/>
      <c r="Q38" s="706"/>
      <c r="R38" s="739">
        <v>13871532</v>
      </c>
      <c r="S38" s="740"/>
      <c r="T38" s="740"/>
      <c r="U38" s="740"/>
      <c r="V38" s="740"/>
      <c r="W38" s="740"/>
      <c r="X38" s="740"/>
      <c r="Y38" s="741"/>
      <c r="Z38" s="742">
        <v>100</v>
      </c>
      <c r="AA38" s="742"/>
      <c r="AB38" s="742"/>
      <c r="AC38" s="742"/>
      <c r="AD38" s="743">
        <v>6921813</v>
      </c>
      <c r="AE38" s="743"/>
      <c r="AF38" s="743"/>
      <c r="AG38" s="743"/>
      <c r="AH38" s="743"/>
      <c r="AI38" s="743"/>
      <c r="AJ38" s="743"/>
      <c r="AK38" s="743"/>
      <c r="AL38" s="744">
        <v>100</v>
      </c>
      <c r="AM38" s="730"/>
      <c r="AN38" s="730"/>
      <c r="AO38" s="745"/>
      <c r="AQ38" s="736" t="s">
        <v>500</v>
      </c>
      <c r="AR38" s="737"/>
      <c r="AS38" s="737"/>
      <c r="AT38" s="737"/>
      <c r="AU38" s="737"/>
      <c r="AV38" s="737"/>
      <c r="AW38" s="737"/>
      <c r="AX38" s="737"/>
      <c r="AY38" s="738"/>
      <c r="AZ38" s="659">
        <v>29925</v>
      </c>
      <c r="BA38" s="660"/>
      <c r="BB38" s="660"/>
      <c r="BC38" s="660"/>
      <c r="BD38" s="695"/>
      <c r="BE38" s="695"/>
      <c r="BF38" s="718"/>
      <c r="BG38" s="674" t="s">
        <v>257</v>
      </c>
      <c r="BH38" s="675"/>
      <c r="BI38" s="675"/>
      <c r="BJ38" s="675"/>
      <c r="BK38" s="675"/>
      <c r="BL38" s="675"/>
      <c r="BM38" s="675"/>
      <c r="BN38" s="675"/>
      <c r="BO38" s="675"/>
      <c r="BP38" s="675"/>
      <c r="BQ38" s="675"/>
      <c r="BR38" s="675"/>
      <c r="BS38" s="675"/>
      <c r="BT38" s="675"/>
      <c r="BU38" s="676"/>
      <c r="BV38" s="659">
        <v>5326</v>
      </c>
      <c r="BW38" s="660"/>
      <c r="BX38" s="660"/>
      <c r="BY38" s="660"/>
      <c r="BZ38" s="660"/>
      <c r="CA38" s="660"/>
      <c r="CB38" s="669"/>
      <c r="CD38" s="674" t="s">
        <v>501</v>
      </c>
      <c r="CE38" s="675"/>
      <c r="CF38" s="675"/>
      <c r="CG38" s="675"/>
      <c r="CH38" s="675"/>
      <c r="CI38" s="675"/>
      <c r="CJ38" s="675"/>
      <c r="CK38" s="675"/>
      <c r="CL38" s="675"/>
      <c r="CM38" s="675"/>
      <c r="CN38" s="675"/>
      <c r="CO38" s="675"/>
      <c r="CP38" s="675"/>
      <c r="CQ38" s="676"/>
      <c r="CR38" s="659">
        <v>782191</v>
      </c>
      <c r="CS38" s="660"/>
      <c r="CT38" s="660"/>
      <c r="CU38" s="660"/>
      <c r="CV38" s="660"/>
      <c r="CW38" s="660"/>
      <c r="CX38" s="660"/>
      <c r="CY38" s="661"/>
      <c r="CZ38" s="664">
        <v>5.8</v>
      </c>
      <c r="DA38" s="693"/>
      <c r="DB38" s="693"/>
      <c r="DC38" s="697"/>
      <c r="DD38" s="668">
        <v>631191</v>
      </c>
      <c r="DE38" s="660"/>
      <c r="DF38" s="660"/>
      <c r="DG38" s="660"/>
      <c r="DH38" s="660"/>
      <c r="DI38" s="660"/>
      <c r="DJ38" s="660"/>
      <c r="DK38" s="661"/>
      <c r="DL38" s="668">
        <v>575191</v>
      </c>
      <c r="DM38" s="660"/>
      <c r="DN38" s="660"/>
      <c r="DO38" s="660"/>
      <c r="DP38" s="660"/>
      <c r="DQ38" s="660"/>
      <c r="DR38" s="660"/>
      <c r="DS38" s="660"/>
      <c r="DT38" s="660"/>
      <c r="DU38" s="660"/>
      <c r="DV38" s="661"/>
      <c r="DW38" s="664">
        <v>7.9</v>
      </c>
      <c r="DX38" s="693"/>
      <c r="DY38" s="693"/>
      <c r="DZ38" s="693"/>
      <c r="EA38" s="693"/>
      <c r="EB38" s="693"/>
      <c r="EC38" s="694"/>
    </row>
    <row r="39" spans="2:133" ht="11.25" customHeight="1" x14ac:dyDescent="0.15">
      <c r="AQ39" s="736" t="s">
        <v>502</v>
      </c>
      <c r="AR39" s="737"/>
      <c r="AS39" s="737"/>
      <c r="AT39" s="737"/>
      <c r="AU39" s="737"/>
      <c r="AV39" s="737"/>
      <c r="AW39" s="737"/>
      <c r="AX39" s="737"/>
      <c r="AY39" s="738"/>
      <c r="AZ39" s="659">
        <v>180</v>
      </c>
      <c r="BA39" s="660"/>
      <c r="BB39" s="660"/>
      <c r="BC39" s="660"/>
      <c r="BD39" s="695"/>
      <c r="BE39" s="695"/>
      <c r="BF39" s="718"/>
      <c r="BG39" s="750" t="s">
        <v>503</v>
      </c>
      <c r="BH39" s="751"/>
      <c r="BI39" s="751"/>
      <c r="BJ39" s="751"/>
      <c r="BK39" s="751"/>
      <c r="BL39" s="357"/>
      <c r="BM39" s="675" t="s">
        <v>504</v>
      </c>
      <c r="BN39" s="675"/>
      <c r="BO39" s="675"/>
      <c r="BP39" s="675"/>
      <c r="BQ39" s="675"/>
      <c r="BR39" s="675"/>
      <c r="BS39" s="675"/>
      <c r="BT39" s="675"/>
      <c r="BU39" s="676"/>
      <c r="BV39" s="659">
        <v>139</v>
      </c>
      <c r="BW39" s="660"/>
      <c r="BX39" s="660"/>
      <c r="BY39" s="660"/>
      <c r="BZ39" s="660"/>
      <c r="CA39" s="660"/>
      <c r="CB39" s="669"/>
      <c r="CD39" s="674" t="s">
        <v>505</v>
      </c>
      <c r="CE39" s="675"/>
      <c r="CF39" s="675"/>
      <c r="CG39" s="675"/>
      <c r="CH39" s="675"/>
      <c r="CI39" s="675"/>
      <c r="CJ39" s="675"/>
      <c r="CK39" s="675"/>
      <c r="CL39" s="675"/>
      <c r="CM39" s="675"/>
      <c r="CN39" s="675"/>
      <c r="CO39" s="675"/>
      <c r="CP39" s="675"/>
      <c r="CQ39" s="676"/>
      <c r="CR39" s="659">
        <v>125183</v>
      </c>
      <c r="CS39" s="695"/>
      <c r="CT39" s="695"/>
      <c r="CU39" s="695"/>
      <c r="CV39" s="695"/>
      <c r="CW39" s="695"/>
      <c r="CX39" s="695"/>
      <c r="CY39" s="696"/>
      <c r="CZ39" s="664">
        <v>0.9</v>
      </c>
      <c r="DA39" s="693"/>
      <c r="DB39" s="693"/>
      <c r="DC39" s="697"/>
      <c r="DD39" s="668">
        <v>3413</v>
      </c>
      <c r="DE39" s="695"/>
      <c r="DF39" s="695"/>
      <c r="DG39" s="695"/>
      <c r="DH39" s="695"/>
      <c r="DI39" s="695"/>
      <c r="DJ39" s="695"/>
      <c r="DK39" s="696"/>
      <c r="DL39" s="668" t="s">
        <v>485</v>
      </c>
      <c r="DM39" s="695"/>
      <c r="DN39" s="695"/>
      <c r="DO39" s="695"/>
      <c r="DP39" s="695"/>
      <c r="DQ39" s="695"/>
      <c r="DR39" s="695"/>
      <c r="DS39" s="695"/>
      <c r="DT39" s="695"/>
      <c r="DU39" s="695"/>
      <c r="DV39" s="696"/>
      <c r="DW39" s="664" t="s">
        <v>485</v>
      </c>
      <c r="DX39" s="693"/>
      <c r="DY39" s="693"/>
      <c r="DZ39" s="693"/>
      <c r="EA39" s="693"/>
      <c r="EB39" s="693"/>
      <c r="EC39" s="694"/>
    </row>
    <row r="40" spans="2:133" ht="11.25" customHeight="1" x14ac:dyDescent="0.15">
      <c r="AQ40" s="736" t="s">
        <v>506</v>
      </c>
      <c r="AR40" s="737"/>
      <c r="AS40" s="737"/>
      <c r="AT40" s="737"/>
      <c r="AU40" s="737"/>
      <c r="AV40" s="737"/>
      <c r="AW40" s="737"/>
      <c r="AX40" s="737"/>
      <c r="AY40" s="738"/>
      <c r="AZ40" s="659">
        <v>179427</v>
      </c>
      <c r="BA40" s="660"/>
      <c r="BB40" s="660"/>
      <c r="BC40" s="660"/>
      <c r="BD40" s="695"/>
      <c r="BE40" s="695"/>
      <c r="BF40" s="718"/>
      <c r="BG40" s="750"/>
      <c r="BH40" s="751"/>
      <c r="BI40" s="751"/>
      <c r="BJ40" s="751"/>
      <c r="BK40" s="751"/>
      <c r="BL40" s="357"/>
      <c r="BM40" s="675" t="s">
        <v>507</v>
      </c>
      <c r="BN40" s="675"/>
      <c r="BO40" s="675"/>
      <c r="BP40" s="675"/>
      <c r="BQ40" s="675"/>
      <c r="BR40" s="675"/>
      <c r="BS40" s="675"/>
      <c r="BT40" s="675"/>
      <c r="BU40" s="676"/>
      <c r="BV40" s="659">
        <v>87</v>
      </c>
      <c r="BW40" s="660"/>
      <c r="BX40" s="660"/>
      <c r="BY40" s="660"/>
      <c r="BZ40" s="660"/>
      <c r="CA40" s="660"/>
      <c r="CB40" s="669"/>
      <c r="CD40" s="674" t="s">
        <v>508</v>
      </c>
      <c r="CE40" s="675"/>
      <c r="CF40" s="675"/>
      <c r="CG40" s="675"/>
      <c r="CH40" s="675"/>
      <c r="CI40" s="675"/>
      <c r="CJ40" s="675"/>
      <c r="CK40" s="675"/>
      <c r="CL40" s="675"/>
      <c r="CM40" s="675"/>
      <c r="CN40" s="675"/>
      <c r="CO40" s="675"/>
      <c r="CP40" s="675"/>
      <c r="CQ40" s="676"/>
      <c r="CR40" s="659">
        <v>619771</v>
      </c>
      <c r="CS40" s="660"/>
      <c r="CT40" s="660"/>
      <c r="CU40" s="660"/>
      <c r="CV40" s="660"/>
      <c r="CW40" s="660"/>
      <c r="CX40" s="660"/>
      <c r="CY40" s="661"/>
      <c r="CZ40" s="664">
        <v>4.5999999999999996</v>
      </c>
      <c r="DA40" s="693"/>
      <c r="DB40" s="693"/>
      <c r="DC40" s="697"/>
      <c r="DD40" s="668">
        <v>5471</v>
      </c>
      <c r="DE40" s="660"/>
      <c r="DF40" s="660"/>
      <c r="DG40" s="660"/>
      <c r="DH40" s="660"/>
      <c r="DI40" s="660"/>
      <c r="DJ40" s="660"/>
      <c r="DK40" s="661"/>
      <c r="DL40" s="668" t="s">
        <v>485</v>
      </c>
      <c r="DM40" s="660"/>
      <c r="DN40" s="660"/>
      <c r="DO40" s="660"/>
      <c r="DP40" s="660"/>
      <c r="DQ40" s="660"/>
      <c r="DR40" s="660"/>
      <c r="DS40" s="660"/>
      <c r="DT40" s="660"/>
      <c r="DU40" s="660"/>
      <c r="DV40" s="661"/>
      <c r="DW40" s="664" t="s">
        <v>485</v>
      </c>
      <c r="DX40" s="693"/>
      <c r="DY40" s="693"/>
      <c r="DZ40" s="693"/>
      <c r="EA40" s="693"/>
      <c r="EB40" s="693"/>
      <c r="EC40" s="694"/>
    </row>
    <row r="41" spans="2:133" ht="11.25" customHeight="1" x14ac:dyDescent="0.15">
      <c r="AQ41" s="746" t="s">
        <v>509</v>
      </c>
      <c r="AR41" s="747"/>
      <c r="AS41" s="747"/>
      <c r="AT41" s="747"/>
      <c r="AU41" s="747"/>
      <c r="AV41" s="747"/>
      <c r="AW41" s="747"/>
      <c r="AX41" s="747"/>
      <c r="AY41" s="748"/>
      <c r="AZ41" s="739">
        <v>420190</v>
      </c>
      <c r="BA41" s="740"/>
      <c r="BB41" s="740"/>
      <c r="BC41" s="740"/>
      <c r="BD41" s="729"/>
      <c r="BE41" s="729"/>
      <c r="BF41" s="731"/>
      <c r="BG41" s="752"/>
      <c r="BH41" s="753"/>
      <c r="BI41" s="753"/>
      <c r="BJ41" s="753"/>
      <c r="BK41" s="753"/>
      <c r="BL41" s="358"/>
      <c r="BM41" s="684" t="s">
        <v>258</v>
      </c>
      <c r="BN41" s="684"/>
      <c r="BO41" s="684"/>
      <c r="BP41" s="684"/>
      <c r="BQ41" s="684"/>
      <c r="BR41" s="684"/>
      <c r="BS41" s="684"/>
      <c r="BT41" s="684"/>
      <c r="BU41" s="685"/>
      <c r="BV41" s="739">
        <v>249</v>
      </c>
      <c r="BW41" s="740"/>
      <c r="BX41" s="740"/>
      <c r="BY41" s="740"/>
      <c r="BZ41" s="740"/>
      <c r="CA41" s="740"/>
      <c r="CB41" s="749"/>
      <c r="CD41" s="674" t="s">
        <v>510</v>
      </c>
      <c r="CE41" s="675"/>
      <c r="CF41" s="675"/>
      <c r="CG41" s="675"/>
      <c r="CH41" s="675"/>
      <c r="CI41" s="675"/>
      <c r="CJ41" s="675"/>
      <c r="CK41" s="675"/>
      <c r="CL41" s="675"/>
      <c r="CM41" s="675"/>
      <c r="CN41" s="675"/>
      <c r="CO41" s="675"/>
      <c r="CP41" s="675"/>
      <c r="CQ41" s="676"/>
      <c r="CR41" s="659" t="s">
        <v>460</v>
      </c>
      <c r="CS41" s="695"/>
      <c r="CT41" s="695"/>
      <c r="CU41" s="695"/>
      <c r="CV41" s="695"/>
      <c r="CW41" s="695"/>
      <c r="CX41" s="695"/>
      <c r="CY41" s="696"/>
      <c r="CZ41" s="664" t="s">
        <v>460</v>
      </c>
      <c r="DA41" s="693"/>
      <c r="DB41" s="693"/>
      <c r="DC41" s="697"/>
      <c r="DD41" s="668" t="s">
        <v>460</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356" t="s">
        <v>259</v>
      </c>
      <c r="C42" s="356"/>
      <c r="D42" s="356"/>
      <c r="E42" s="356"/>
      <c r="F42" s="356"/>
      <c r="G42" s="356"/>
      <c r="H42" s="356"/>
      <c r="I42" s="356"/>
      <c r="J42" s="356"/>
      <c r="K42" s="356"/>
      <c r="L42" s="356"/>
      <c r="M42" s="356"/>
      <c r="N42" s="356"/>
      <c r="O42" s="356"/>
      <c r="P42" s="356"/>
      <c r="Q42" s="356"/>
      <c r="R42" s="203"/>
      <c r="S42" s="203"/>
      <c r="T42" s="203"/>
      <c r="U42" s="203"/>
      <c r="V42" s="203"/>
      <c r="W42" s="203"/>
      <c r="X42" s="203"/>
      <c r="Y42" s="203"/>
      <c r="Z42" s="203"/>
      <c r="AA42" s="203"/>
      <c r="AB42" s="203"/>
      <c r="AC42" s="203"/>
      <c r="AD42" s="203"/>
      <c r="AE42" s="203"/>
      <c r="AF42" s="203"/>
      <c r="AG42" s="203"/>
      <c r="AH42" s="203"/>
      <c r="AI42" s="203"/>
      <c r="AJ42" s="203"/>
      <c r="AK42" s="203"/>
      <c r="AL42" s="203"/>
      <c r="AM42" s="203"/>
      <c r="AN42" s="203"/>
      <c r="AO42" s="203"/>
      <c r="BV42" s="204"/>
      <c r="BW42" s="204"/>
      <c r="BX42" s="204"/>
      <c r="BY42" s="204"/>
      <c r="BZ42" s="204"/>
      <c r="CA42" s="204"/>
      <c r="CB42" s="204"/>
      <c r="CD42" s="656" t="s">
        <v>260</v>
      </c>
      <c r="CE42" s="657"/>
      <c r="CF42" s="657"/>
      <c r="CG42" s="657"/>
      <c r="CH42" s="657"/>
      <c r="CI42" s="657"/>
      <c r="CJ42" s="657"/>
      <c r="CK42" s="657"/>
      <c r="CL42" s="657"/>
      <c r="CM42" s="657"/>
      <c r="CN42" s="657"/>
      <c r="CO42" s="657"/>
      <c r="CP42" s="657"/>
      <c r="CQ42" s="658"/>
      <c r="CR42" s="659">
        <v>3266186</v>
      </c>
      <c r="CS42" s="660"/>
      <c r="CT42" s="660"/>
      <c r="CU42" s="660"/>
      <c r="CV42" s="660"/>
      <c r="CW42" s="660"/>
      <c r="CX42" s="660"/>
      <c r="CY42" s="661"/>
      <c r="CZ42" s="664">
        <v>24.1</v>
      </c>
      <c r="DA42" s="665"/>
      <c r="DB42" s="665"/>
      <c r="DC42" s="760"/>
      <c r="DD42" s="668">
        <v>673408</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05" t="s">
        <v>261</v>
      </c>
      <c r="C43" s="356"/>
      <c r="D43" s="356"/>
      <c r="E43" s="356"/>
      <c r="F43" s="356"/>
      <c r="G43" s="356"/>
      <c r="H43" s="356"/>
      <c r="I43" s="356"/>
      <c r="J43" s="356"/>
      <c r="K43" s="356"/>
      <c r="L43" s="356"/>
      <c r="M43" s="356"/>
      <c r="N43" s="356"/>
      <c r="O43" s="356"/>
      <c r="P43" s="356"/>
      <c r="Q43" s="356"/>
      <c r="R43" s="203"/>
      <c r="S43" s="203"/>
      <c r="T43" s="203"/>
      <c r="U43" s="203"/>
      <c r="V43" s="203"/>
      <c r="W43" s="203"/>
      <c r="X43" s="203"/>
      <c r="Y43" s="203"/>
      <c r="Z43" s="203"/>
      <c r="AA43" s="203"/>
      <c r="AB43" s="203"/>
      <c r="AC43" s="203"/>
      <c r="AD43" s="203"/>
      <c r="AE43" s="203"/>
      <c r="AF43" s="203"/>
      <c r="AG43" s="203"/>
      <c r="AH43" s="203"/>
      <c r="AI43" s="203"/>
      <c r="AJ43" s="203"/>
      <c r="AK43" s="203"/>
      <c r="AL43" s="203"/>
      <c r="AM43" s="203"/>
      <c r="AN43" s="203"/>
      <c r="AO43" s="203"/>
      <c r="CD43" s="656" t="s">
        <v>511</v>
      </c>
      <c r="CE43" s="657"/>
      <c r="CF43" s="657"/>
      <c r="CG43" s="657"/>
      <c r="CH43" s="657"/>
      <c r="CI43" s="657"/>
      <c r="CJ43" s="657"/>
      <c r="CK43" s="657"/>
      <c r="CL43" s="657"/>
      <c r="CM43" s="657"/>
      <c r="CN43" s="657"/>
      <c r="CO43" s="657"/>
      <c r="CP43" s="657"/>
      <c r="CQ43" s="658"/>
      <c r="CR43" s="659">
        <v>26788</v>
      </c>
      <c r="CS43" s="695"/>
      <c r="CT43" s="695"/>
      <c r="CU43" s="695"/>
      <c r="CV43" s="695"/>
      <c r="CW43" s="695"/>
      <c r="CX43" s="695"/>
      <c r="CY43" s="696"/>
      <c r="CZ43" s="664">
        <v>0.2</v>
      </c>
      <c r="DA43" s="693"/>
      <c r="DB43" s="693"/>
      <c r="DC43" s="697"/>
      <c r="DD43" s="668">
        <v>26788</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06" t="s">
        <v>262</v>
      </c>
      <c r="CD44" s="771" t="s">
        <v>233</v>
      </c>
      <c r="CE44" s="772"/>
      <c r="CF44" s="656" t="s">
        <v>512</v>
      </c>
      <c r="CG44" s="657"/>
      <c r="CH44" s="657"/>
      <c r="CI44" s="657"/>
      <c r="CJ44" s="657"/>
      <c r="CK44" s="657"/>
      <c r="CL44" s="657"/>
      <c r="CM44" s="657"/>
      <c r="CN44" s="657"/>
      <c r="CO44" s="657"/>
      <c r="CP44" s="657"/>
      <c r="CQ44" s="658"/>
      <c r="CR44" s="659">
        <v>1859749</v>
      </c>
      <c r="CS44" s="660"/>
      <c r="CT44" s="660"/>
      <c r="CU44" s="660"/>
      <c r="CV44" s="660"/>
      <c r="CW44" s="660"/>
      <c r="CX44" s="660"/>
      <c r="CY44" s="661"/>
      <c r="CZ44" s="664">
        <v>13.7</v>
      </c>
      <c r="DA44" s="665"/>
      <c r="DB44" s="665"/>
      <c r="DC44" s="760"/>
      <c r="DD44" s="668">
        <v>589245</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513</v>
      </c>
      <c r="CG45" s="657"/>
      <c r="CH45" s="657"/>
      <c r="CI45" s="657"/>
      <c r="CJ45" s="657"/>
      <c r="CK45" s="657"/>
      <c r="CL45" s="657"/>
      <c r="CM45" s="657"/>
      <c r="CN45" s="657"/>
      <c r="CO45" s="657"/>
      <c r="CP45" s="657"/>
      <c r="CQ45" s="658"/>
      <c r="CR45" s="659">
        <v>343466</v>
      </c>
      <c r="CS45" s="695"/>
      <c r="CT45" s="695"/>
      <c r="CU45" s="695"/>
      <c r="CV45" s="695"/>
      <c r="CW45" s="695"/>
      <c r="CX45" s="695"/>
      <c r="CY45" s="696"/>
      <c r="CZ45" s="664">
        <v>2.5</v>
      </c>
      <c r="DA45" s="693"/>
      <c r="DB45" s="693"/>
      <c r="DC45" s="697"/>
      <c r="DD45" s="668">
        <v>85368</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514</v>
      </c>
      <c r="CG46" s="657"/>
      <c r="CH46" s="657"/>
      <c r="CI46" s="657"/>
      <c r="CJ46" s="657"/>
      <c r="CK46" s="657"/>
      <c r="CL46" s="657"/>
      <c r="CM46" s="657"/>
      <c r="CN46" s="657"/>
      <c r="CO46" s="657"/>
      <c r="CP46" s="657"/>
      <c r="CQ46" s="658"/>
      <c r="CR46" s="659">
        <v>1154088</v>
      </c>
      <c r="CS46" s="660"/>
      <c r="CT46" s="660"/>
      <c r="CU46" s="660"/>
      <c r="CV46" s="660"/>
      <c r="CW46" s="660"/>
      <c r="CX46" s="660"/>
      <c r="CY46" s="661"/>
      <c r="CZ46" s="664">
        <v>8.5</v>
      </c>
      <c r="DA46" s="665"/>
      <c r="DB46" s="665"/>
      <c r="DC46" s="760"/>
      <c r="DD46" s="668">
        <v>444662</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515</v>
      </c>
      <c r="CG47" s="657"/>
      <c r="CH47" s="657"/>
      <c r="CI47" s="657"/>
      <c r="CJ47" s="657"/>
      <c r="CK47" s="657"/>
      <c r="CL47" s="657"/>
      <c r="CM47" s="657"/>
      <c r="CN47" s="657"/>
      <c r="CO47" s="657"/>
      <c r="CP47" s="657"/>
      <c r="CQ47" s="658"/>
      <c r="CR47" s="659">
        <v>1406437</v>
      </c>
      <c r="CS47" s="695"/>
      <c r="CT47" s="695"/>
      <c r="CU47" s="695"/>
      <c r="CV47" s="695"/>
      <c r="CW47" s="695"/>
      <c r="CX47" s="695"/>
      <c r="CY47" s="696"/>
      <c r="CZ47" s="664">
        <v>10.4</v>
      </c>
      <c r="DA47" s="693"/>
      <c r="DB47" s="693"/>
      <c r="DC47" s="697"/>
      <c r="DD47" s="668">
        <v>84163</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516</v>
      </c>
      <c r="CG48" s="657"/>
      <c r="CH48" s="657"/>
      <c r="CI48" s="657"/>
      <c r="CJ48" s="657"/>
      <c r="CK48" s="657"/>
      <c r="CL48" s="657"/>
      <c r="CM48" s="657"/>
      <c r="CN48" s="657"/>
      <c r="CO48" s="657"/>
      <c r="CP48" s="657"/>
      <c r="CQ48" s="658"/>
      <c r="CR48" s="659" t="s">
        <v>460</v>
      </c>
      <c r="CS48" s="660"/>
      <c r="CT48" s="660"/>
      <c r="CU48" s="660"/>
      <c r="CV48" s="660"/>
      <c r="CW48" s="660"/>
      <c r="CX48" s="660"/>
      <c r="CY48" s="661"/>
      <c r="CZ48" s="664" t="s">
        <v>460</v>
      </c>
      <c r="DA48" s="665"/>
      <c r="DB48" s="665"/>
      <c r="DC48" s="760"/>
      <c r="DD48" s="668" t="s">
        <v>460</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517</v>
      </c>
      <c r="CE49" s="705"/>
      <c r="CF49" s="705"/>
      <c r="CG49" s="705"/>
      <c r="CH49" s="705"/>
      <c r="CI49" s="705"/>
      <c r="CJ49" s="705"/>
      <c r="CK49" s="705"/>
      <c r="CL49" s="705"/>
      <c r="CM49" s="705"/>
      <c r="CN49" s="705"/>
      <c r="CO49" s="705"/>
      <c r="CP49" s="705"/>
      <c r="CQ49" s="706"/>
      <c r="CR49" s="739">
        <v>13556173</v>
      </c>
      <c r="CS49" s="729"/>
      <c r="CT49" s="729"/>
      <c r="CU49" s="729"/>
      <c r="CV49" s="729"/>
      <c r="CW49" s="729"/>
      <c r="CX49" s="729"/>
      <c r="CY49" s="761"/>
      <c r="CZ49" s="744">
        <v>100</v>
      </c>
      <c r="DA49" s="762"/>
      <c r="DB49" s="762"/>
      <c r="DC49" s="763"/>
      <c r="DD49" s="764">
        <v>7798931</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ZX+8foHh2BORZUJr34+HPE0cdNSrMoZ0V5qJY0Gtt58TCP4xQ05lEt6hVTesqaCYy4rIVK/f7mlkMXU8SUV/hA==" saltValue="C1HqHTAJDNDiohxLrPdyM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AZ88" sqref="AZ88:BD88"/>
    </sheetView>
  </sheetViews>
  <sheetFormatPr defaultColWidth="0" defaultRowHeight="13.5" zeroHeight="1" x14ac:dyDescent="0.15"/>
  <cols>
    <col min="1" max="130" width="2.75" style="250" customWidth="1"/>
    <col min="131" max="131" width="1.625" style="250" customWidth="1"/>
    <col min="132" max="16384" width="9" style="250" hidden="1"/>
  </cols>
  <sheetData>
    <row r="1" spans="1:131" s="213" customFormat="1" ht="11.25" customHeight="1" thickBot="1" x14ac:dyDescent="0.2">
      <c r="A1" s="208"/>
      <c r="B1" s="208"/>
      <c r="C1" s="208"/>
      <c r="D1" s="208"/>
      <c r="E1" s="208"/>
      <c r="F1" s="208"/>
      <c r="G1" s="208"/>
      <c r="H1" s="208"/>
      <c r="I1" s="208"/>
      <c r="J1" s="208"/>
      <c r="K1" s="208"/>
      <c r="L1" s="208"/>
      <c r="M1" s="208"/>
      <c r="N1" s="209"/>
      <c r="O1" s="209"/>
      <c r="P1" s="209"/>
      <c r="Q1" s="209"/>
      <c r="R1" s="209"/>
      <c r="S1" s="209"/>
      <c r="T1" s="209"/>
      <c r="U1" s="209"/>
      <c r="V1" s="209"/>
      <c r="W1" s="209"/>
      <c r="X1" s="209"/>
      <c r="Y1" s="209"/>
      <c r="Z1" s="209"/>
      <c r="AA1" s="209"/>
      <c r="AB1" s="209"/>
      <c r="AC1" s="209"/>
      <c r="AD1" s="209"/>
      <c r="AE1" s="209"/>
      <c r="AF1" s="209"/>
      <c r="AG1" s="209"/>
      <c r="AH1" s="209"/>
      <c r="AI1" s="209"/>
      <c r="AJ1" s="209"/>
      <c r="AK1" s="209"/>
      <c r="AL1" s="209"/>
      <c r="AM1" s="209"/>
      <c r="AN1" s="209"/>
      <c r="AO1" s="209"/>
      <c r="AP1" s="209"/>
      <c r="AQ1" s="209"/>
      <c r="AR1" s="209"/>
      <c r="AS1" s="209"/>
      <c r="AT1" s="209"/>
      <c r="AU1" s="209"/>
      <c r="AV1" s="209"/>
      <c r="AW1" s="209"/>
      <c r="AX1" s="209"/>
      <c r="AY1" s="209"/>
      <c r="AZ1" s="209"/>
      <c r="BA1" s="209"/>
      <c r="BB1" s="209"/>
      <c r="BC1" s="209"/>
      <c r="BD1" s="209"/>
      <c r="BE1" s="209"/>
      <c r="BF1" s="209"/>
      <c r="BG1" s="209"/>
      <c r="BH1" s="209"/>
      <c r="BI1" s="209"/>
      <c r="BJ1" s="209"/>
      <c r="BK1" s="209"/>
      <c r="BL1" s="209"/>
      <c r="BM1" s="209"/>
      <c r="BN1" s="209"/>
      <c r="BO1" s="209"/>
      <c r="BP1" s="209"/>
      <c r="BQ1" s="209"/>
      <c r="BR1" s="209"/>
      <c r="BS1" s="209"/>
      <c r="BT1" s="209"/>
      <c r="BU1" s="209"/>
      <c r="BV1" s="209"/>
      <c r="BW1" s="209"/>
      <c r="BX1" s="209"/>
      <c r="BY1" s="209"/>
      <c r="BZ1" s="209"/>
      <c r="CA1" s="209"/>
      <c r="CB1" s="209"/>
      <c r="CC1" s="209"/>
      <c r="CD1" s="209"/>
      <c r="CE1" s="209"/>
      <c r="CF1" s="209"/>
      <c r="CG1" s="209"/>
      <c r="CH1" s="209"/>
      <c r="CI1" s="209"/>
      <c r="CJ1" s="209"/>
      <c r="CK1" s="209"/>
      <c r="CL1" s="209"/>
      <c r="CM1" s="209"/>
      <c r="CN1" s="209"/>
      <c r="CO1" s="209"/>
      <c r="CP1" s="209"/>
      <c r="CQ1" s="209"/>
      <c r="CR1" s="209"/>
      <c r="CS1" s="209"/>
      <c r="CT1" s="209"/>
      <c r="CU1" s="209"/>
      <c r="CV1" s="209"/>
      <c r="CW1" s="209"/>
      <c r="CX1" s="209"/>
      <c r="CY1" s="209"/>
      <c r="CZ1" s="209"/>
      <c r="DA1" s="209"/>
      <c r="DB1" s="209"/>
      <c r="DC1" s="209"/>
      <c r="DD1" s="209"/>
      <c r="DE1" s="209"/>
      <c r="DF1" s="209"/>
      <c r="DG1" s="209"/>
      <c r="DH1" s="209"/>
      <c r="DI1" s="209"/>
      <c r="DJ1" s="209"/>
      <c r="DK1" s="209"/>
      <c r="DL1" s="209"/>
      <c r="DM1" s="209"/>
      <c r="DN1" s="209"/>
      <c r="DO1" s="209"/>
      <c r="DP1" s="210"/>
      <c r="DQ1" s="211"/>
      <c r="DR1" s="211"/>
      <c r="DS1" s="211"/>
      <c r="DT1" s="211"/>
      <c r="DU1" s="211"/>
      <c r="DV1" s="211"/>
      <c r="DW1" s="211"/>
      <c r="DX1" s="211"/>
      <c r="DY1" s="211"/>
      <c r="DZ1" s="211"/>
      <c r="EA1" s="212"/>
    </row>
    <row r="2" spans="1:131" s="217" customFormat="1" ht="26.25" customHeight="1" thickBot="1" x14ac:dyDescent="0.2">
      <c r="A2" s="214" t="s">
        <v>263</v>
      </c>
      <c r="B2" s="215"/>
      <c r="C2" s="215"/>
      <c r="D2" s="215"/>
      <c r="E2" s="215"/>
      <c r="F2" s="215"/>
      <c r="G2" s="215"/>
      <c r="H2" s="215"/>
      <c r="I2" s="215"/>
      <c r="J2" s="215"/>
      <c r="K2" s="215"/>
      <c r="L2" s="215"/>
      <c r="M2" s="215"/>
      <c r="N2" s="215"/>
      <c r="O2" s="215"/>
      <c r="P2" s="215"/>
      <c r="Q2" s="215"/>
      <c r="R2" s="215"/>
      <c r="S2" s="215"/>
      <c r="T2" s="215"/>
      <c r="U2" s="215"/>
      <c r="V2" s="215"/>
      <c r="W2" s="215"/>
      <c r="X2" s="215"/>
      <c r="Y2" s="215"/>
      <c r="Z2" s="215"/>
      <c r="AA2" s="215"/>
      <c r="AB2" s="215"/>
      <c r="AC2" s="215"/>
      <c r="AD2" s="215"/>
      <c r="AE2" s="215"/>
      <c r="AF2" s="215"/>
      <c r="AG2" s="215"/>
      <c r="AH2" s="215"/>
      <c r="AI2" s="215"/>
      <c r="AJ2" s="215"/>
      <c r="AK2" s="215"/>
      <c r="AL2" s="215"/>
      <c r="AM2" s="215"/>
      <c r="AN2" s="215"/>
      <c r="AO2" s="215"/>
      <c r="AP2" s="215"/>
      <c r="AQ2" s="215"/>
      <c r="AR2" s="215"/>
      <c r="AS2" s="215"/>
      <c r="AT2" s="215"/>
      <c r="AU2" s="215"/>
      <c r="AV2" s="215"/>
      <c r="AW2" s="215"/>
      <c r="AX2" s="215"/>
      <c r="AY2" s="215"/>
      <c r="AZ2" s="215"/>
      <c r="BA2" s="215"/>
      <c r="BB2" s="215"/>
      <c r="BC2" s="215"/>
      <c r="BD2" s="215"/>
      <c r="BE2" s="215"/>
      <c r="BF2" s="215"/>
      <c r="BG2" s="215"/>
      <c r="BH2" s="215"/>
      <c r="BI2" s="215"/>
      <c r="BJ2" s="215"/>
      <c r="BK2" s="215"/>
      <c r="BL2" s="215"/>
      <c r="BM2" s="215"/>
      <c r="BN2" s="215"/>
      <c r="BO2" s="215"/>
      <c r="BP2" s="215"/>
      <c r="BQ2" s="215"/>
      <c r="BR2" s="215"/>
      <c r="BS2" s="215"/>
      <c r="BT2" s="215"/>
      <c r="BU2" s="215"/>
      <c r="BV2" s="215"/>
      <c r="BW2" s="215"/>
      <c r="BX2" s="215"/>
      <c r="BY2" s="215"/>
      <c r="BZ2" s="215"/>
      <c r="CA2" s="215"/>
      <c r="CB2" s="215"/>
      <c r="CC2" s="215"/>
      <c r="CD2" s="215"/>
      <c r="CE2" s="215"/>
      <c r="CF2" s="215"/>
      <c r="CG2" s="215"/>
      <c r="CH2" s="215"/>
      <c r="CI2" s="215"/>
      <c r="CJ2" s="215"/>
      <c r="CK2" s="215"/>
      <c r="CL2" s="215"/>
      <c r="CM2" s="215"/>
      <c r="CN2" s="215"/>
      <c r="CO2" s="215"/>
      <c r="CP2" s="215"/>
      <c r="CQ2" s="215"/>
      <c r="CR2" s="215"/>
      <c r="CS2" s="215"/>
      <c r="CT2" s="215"/>
      <c r="CU2" s="215"/>
      <c r="CV2" s="215"/>
      <c r="CW2" s="215"/>
      <c r="CX2" s="215"/>
      <c r="CY2" s="215"/>
      <c r="CZ2" s="215"/>
      <c r="DA2" s="215"/>
      <c r="DB2" s="215"/>
      <c r="DC2" s="215"/>
      <c r="DD2" s="215"/>
      <c r="DE2" s="215"/>
      <c r="DF2" s="215"/>
      <c r="DG2" s="215"/>
      <c r="DH2" s="215"/>
      <c r="DI2" s="215"/>
      <c r="DJ2" s="806" t="s">
        <v>264</v>
      </c>
      <c r="DK2" s="807"/>
      <c r="DL2" s="807"/>
      <c r="DM2" s="807"/>
      <c r="DN2" s="807"/>
      <c r="DO2" s="808"/>
      <c r="DP2" s="215"/>
      <c r="DQ2" s="806" t="s">
        <v>265</v>
      </c>
      <c r="DR2" s="807"/>
      <c r="DS2" s="807"/>
      <c r="DT2" s="807"/>
      <c r="DU2" s="807"/>
      <c r="DV2" s="807"/>
      <c r="DW2" s="807"/>
      <c r="DX2" s="807"/>
      <c r="DY2" s="807"/>
      <c r="DZ2" s="808"/>
      <c r="EA2" s="216"/>
    </row>
    <row r="3" spans="1:131" s="213" customFormat="1" ht="11.25" customHeight="1" x14ac:dyDescent="0.15">
      <c r="A3" s="209"/>
      <c r="B3" s="209"/>
      <c r="C3" s="209"/>
      <c r="D3" s="209"/>
      <c r="E3" s="209"/>
      <c r="F3" s="209"/>
      <c r="G3" s="209"/>
      <c r="H3" s="209"/>
      <c r="I3" s="209"/>
      <c r="J3" s="209"/>
      <c r="K3" s="209"/>
      <c r="L3" s="209"/>
      <c r="M3" s="209"/>
      <c r="N3" s="209"/>
      <c r="O3" s="209"/>
      <c r="P3" s="209"/>
      <c r="Q3" s="209"/>
      <c r="R3" s="209"/>
      <c r="S3" s="209"/>
      <c r="T3" s="209"/>
      <c r="U3" s="209"/>
      <c r="V3" s="209"/>
      <c r="W3" s="209"/>
      <c r="X3" s="209"/>
      <c r="Y3" s="209"/>
      <c r="Z3" s="209"/>
      <c r="AA3" s="209"/>
      <c r="AB3" s="209"/>
      <c r="AC3" s="209"/>
      <c r="AD3" s="209"/>
      <c r="AE3" s="209"/>
      <c r="AF3" s="209"/>
      <c r="AG3" s="209"/>
      <c r="AH3" s="209"/>
      <c r="AI3" s="209"/>
      <c r="AJ3" s="209"/>
      <c r="AK3" s="209"/>
      <c r="AL3" s="209"/>
      <c r="AM3" s="209"/>
      <c r="AN3" s="209"/>
      <c r="AO3" s="209"/>
      <c r="AP3" s="209"/>
      <c r="AQ3" s="209"/>
      <c r="AR3" s="209"/>
      <c r="AS3" s="209"/>
      <c r="AT3" s="209"/>
      <c r="AU3" s="209"/>
      <c r="AV3" s="209"/>
      <c r="AW3" s="209"/>
      <c r="AX3" s="209"/>
      <c r="AY3" s="209"/>
      <c r="AZ3" s="209"/>
      <c r="BA3" s="209"/>
      <c r="BB3" s="209"/>
      <c r="BC3" s="209"/>
      <c r="BD3" s="209"/>
      <c r="BE3" s="209"/>
      <c r="BF3" s="209"/>
      <c r="BG3" s="209"/>
      <c r="BH3" s="209"/>
      <c r="BI3" s="209"/>
      <c r="BJ3" s="209"/>
      <c r="BK3" s="209"/>
      <c r="BL3" s="209"/>
      <c r="BM3" s="209"/>
      <c r="BN3" s="209"/>
      <c r="BO3" s="209"/>
      <c r="BP3" s="209"/>
      <c r="BQ3" s="209"/>
      <c r="BR3" s="209"/>
      <c r="BS3" s="209"/>
      <c r="BT3" s="209"/>
      <c r="BU3" s="209"/>
      <c r="BV3" s="209"/>
      <c r="BW3" s="209"/>
      <c r="BX3" s="209"/>
      <c r="BY3" s="209"/>
      <c r="BZ3" s="209"/>
      <c r="CA3" s="209"/>
      <c r="CB3" s="209"/>
      <c r="CC3" s="209"/>
      <c r="CD3" s="209"/>
      <c r="CE3" s="209"/>
      <c r="CF3" s="209"/>
      <c r="CG3" s="209"/>
      <c r="CH3" s="209"/>
      <c r="CI3" s="209"/>
      <c r="CJ3" s="209"/>
      <c r="CK3" s="209"/>
      <c r="CL3" s="209"/>
      <c r="CM3" s="209"/>
      <c r="CN3" s="209"/>
      <c r="CO3" s="209"/>
      <c r="CP3" s="209"/>
      <c r="CQ3" s="209"/>
      <c r="CR3" s="209"/>
      <c r="CS3" s="209"/>
      <c r="CT3" s="209"/>
      <c r="CU3" s="209"/>
      <c r="CV3" s="209"/>
      <c r="CW3" s="209"/>
      <c r="CX3" s="209"/>
      <c r="CY3" s="209"/>
      <c r="CZ3" s="209"/>
      <c r="DA3" s="209"/>
      <c r="DB3" s="209"/>
      <c r="DC3" s="209"/>
      <c r="DD3" s="209"/>
      <c r="DE3" s="209"/>
      <c r="DF3" s="209"/>
      <c r="DG3" s="209"/>
      <c r="DH3" s="209"/>
      <c r="DI3" s="209"/>
      <c r="DJ3" s="209"/>
      <c r="DK3" s="209"/>
      <c r="DL3" s="209"/>
      <c r="DM3" s="209"/>
      <c r="DN3" s="209"/>
      <c r="DO3" s="209"/>
      <c r="DP3" s="209"/>
      <c r="DQ3" s="209"/>
      <c r="DR3" s="209"/>
      <c r="DS3" s="209"/>
      <c r="DT3" s="209"/>
      <c r="DU3" s="209"/>
      <c r="DV3" s="209"/>
      <c r="DW3" s="209"/>
      <c r="DX3" s="209"/>
      <c r="DY3" s="209"/>
      <c r="DZ3" s="209"/>
      <c r="EA3" s="212"/>
    </row>
    <row r="4" spans="1:131" s="220" customFormat="1" ht="26.25" customHeight="1" thickBot="1" x14ac:dyDescent="0.2">
      <c r="A4" s="809" t="s">
        <v>266</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364"/>
      <c r="BA4" s="364"/>
      <c r="BB4" s="364"/>
      <c r="BC4" s="364"/>
      <c r="BD4" s="364"/>
      <c r="BE4" s="218"/>
      <c r="BF4" s="218"/>
      <c r="BG4" s="218"/>
      <c r="BH4" s="218"/>
      <c r="BI4" s="218"/>
      <c r="BJ4" s="218"/>
      <c r="BK4" s="218"/>
      <c r="BL4" s="218"/>
      <c r="BM4" s="218"/>
      <c r="BN4" s="218"/>
      <c r="BO4" s="218"/>
      <c r="BP4" s="218"/>
      <c r="BQ4" s="364" t="s">
        <v>267</v>
      </c>
      <c r="BR4" s="364"/>
      <c r="BS4" s="364"/>
      <c r="BT4" s="364"/>
      <c r="BU4" s="364"/>
      <c r="BV4" s="364"/>
      <c r="BW4" s="364"/>
      <c r="BX4" s="364"/>
      <c r="BY4" s="364"/>
      <c r="BZ4" s="364"/>
      <c r="CA4" s="364"/>
      <c r="CB4" s="364"/>
      <c r="CC4" s="364"/>
      <c r="CD4" s="364"/>
      <c r="CE4" s="364"/>
      <c r="CF4" s="364"/>
      <c r="CG4" s="364"/>
      <c r="CH4" s="364"/>
      <c r="CI4" s="364"/>
      <c r="CJ4" s="364"/>
      <c r="CK4" s="364"/>
      <c r="CL4" s="364"/>
      <c r="CM4" s="364"/>
      <c r="CN4" s="364"/>
      <c r="CO4" s="364"/>
      <c r="CP4" s="364"/>
      <c r="CQ4" s="364"/>
      <c r="CR4" s="364"/>
      <c r="CS4" s="364"/>
      <c r="CT4" s="364"/>
      <c r="CU4" s="364"/>
      <c r="CV4" s="364"/>
      <c r="CW4" s="364"/>
      <c r="CX4" s="364"/>
      <c r="CY4" s="364"/>
      <c r="CZ4" s="364"/>
      <c r="DA4" s="364"/>
      <c r="DB4" s="364"/>
      <c r="DC4" s="364"/>
      <c r="DD4" s="364"/>
      <c r="DE4" s="364"/>
      <c r="DF4" s="364"/>
      <c r="DG4" s="364"/>
      <c r="DH4" s="364"/>
      <c r="DI4" s="364"/>
      <c r="DJ4" s="364"/>
      <c r="DK4" s="364"/>
      <c r="DL4" s="364"/>
      <c r="DM4" s="364"/>
      <c r="DN4" s="364"/>
      <c r="DO4" s="364"/>
      <c r="DP4" s="364"/>
      <c r="DQ4" s="364"/>
      <c r="DR4" s="364"/>
      <c r="DS4" s="364"/>
      <c r="DT4" s="364"/>
      <c r="DU4" s="364"/>
      <c r="DV4" s="364"/>
      <c r="DW4" s="364"/>
      <c r="DX4" s="364"/>
      <c r="DY4" s="364"/>
      <c r="DZ4" s="364"/>
      <c r="EA4" s="219"/>
    </row>
    <row r="5" spans="1:131" s="220" customFormat="1" ht="26.25" customHeight="1" x14ac:dyDescent="0.15">
      <c r="A5" s="800" t="s">
        <v>268</v>
      </c>
      <c r="B5" s="801"/>
      <c r="C5" s="801"/>
      <c r="D5" s="801"/>
      <c r="E5" s="801"/>
      <c r="F5" s="801"/>
      <c r="G5" s="801"/>
      <c r="H5" s="801"/>
      <c r="I5" s="801"/>
      <c r="J5" s="801"/>
      <c r="K5" s="801"/>
      <c r="L5" s="801"/>
      <c r="M5" s="801"/>
      <c r="N5" s="801"/>
      <c r="O5" s="801"/>
      <c r="P5" s="802"/>
      <c r="Q5" s="777" t="s">
        <v>269</v>
      </c>
      <c r="R5" s="778"/>
      <c r="S5" s="778"/>
      <c r="T5" s="778"/>
      <c r="U5" s="779"/>
      <c r="V5" s="777" t="s">
        <v>518</v>
      </c>
      <c r="W5" s="778"/>
      <c r="X5" s="778"/>
      <c r="Y5" s="778"/>
      <c r="Z5" s="779"/>
      <c r="AA5" s="777" t="s">
        <v>424</v>
      </c>
      <c r="AB5" s="778"/>
      <c r="AC5" s="778"/>
      <c r="AD5" s="778"/>
      <c r="AE5" s="778"/>
      <c r="AF5" s="810" t="s">
        <v>425</v>
      </c>
      <c r="AG5" s="778"/>
      <c r="AH5" s="778"/>
      <c r="AI5" s="778"/>
      <c r="AJ5" s="789"/>
      <c r="AK5" s="778" t="s">
        <v>270</v>
      </c>
      <c r="AL5" s="778"/>
      <c r="AM5" s="778"/>
      <c r="AN5" s="778"/>
      <c r="AO5" s="779"/>
      <c r="AP5" s="777" t="s">
        <v>426</v>
      </c>
      <c r="AQ5" s="778"/>
      <c r="AR5" s="778"/>
      <c r="AS5" s="778"/>
      <c r="AT5" s="779"/>
      <c r="AU5" s="777" t="s">
        <v>271</v>
      </c>
      <c r="AV5" s="778"/>
      <c r="AW5" s="778"/>
      <c r="AX5" s="778"/>
      <c r="AY5" s="789"/>
      <c r="AZ5" s="361"/>
      <c r="BA5" s="361"/>
      <c r="BB5" s="361"/>
      <c r="BC5" s="361"/>
      <c r="BD5" s="361"/>
      <c r="BE5" s="221"/>
      <c r="BF5" s="221"/>
      <c r="BG5" s="221"/>
      <c r="BH5" s="221"/>
      <c r="BI5" s="221"/>
      <c r="BJ5" s="221"/>
      <c r="BK5" s="221"/>
      <c r="BL5" s="221"/>
      <c r="BM5" s="221"/>
      <c r="BN5" s="221"/>
      <c r="BO5" s="221"/>
      <c r="BP5" s="221"/>
      <c r="BQ5" s="800" t="s">
        <v>272</v>
      </c>
      <c r="BR5" s="801"/>
      <c r="BS5" s="801"/>
      <c r="BT5" s="801"/>
      <c r="BU5" s="801"/>
      <c r="BV5" s="801"/>
      <c r="BW5" s="801"/>
      <c r="BX5" s="801"/>
      <c r="BY5" s="801"/>
      <c r="BZ5" s="801"/>
      <c r="CA5" s="801"/>
      <c r="CB5" s="801"/>
      <c r="CC5" s="801"/>
      <c r="CD5" s="801"/>
      <c r="CE5" s="801"/>
      <c r="CF5" s="801"/>
      <c r="CG5" s="802"/>
      <c r="CH5" s="777" t="s">
        <v>519</v>
      </c>
      <c r="CI5" s="778"/>
      <c r="CJ5" s="778"/>
      <c r="CK5" s="778"/>
      <c r="CL5" s="779"/>
      <c r="CM5" s="777" t="s">
        <v>520</v>
      </c>
      <c r="CN5" s="778"/>
      <c r="CO5" s="778"/>
      <c r="CP5" s="778"/>
      <c r="CQ5" s="779"/>
      <c r="CR5" s="777" t="s">
        <v>521</v>
      </c>
      <c r="CS5" s="778"/>
      <c r="CT5" s="778"/>
      <c r="CU5" s="778"/>
      <c r="CV5" s="779"/>
      <c r="CW5" s="777" t="s">
        <v>522</v>
      </c>
      <c r="CX5" s="778"/>
      <c r="CY5" s="778"/>
      <c r="CZ5" s="778"/>
      <c r="DA5" s="779"/>
      <c r="DB5" s="777" t="s">
        <v>523</v>
      </c>
      <c r="DC5" s="778"/>
      <c r="DD5" s="778"/>
      <c r="DE5" s="778"/>
      <c r="DF5" s="779"/>
      <c r="DG5" s="783" t="s">
        <v>273</v>
      </c>
      <c r="DH5" s="784"/>
      <c r="DI5" s="784"/>
      <c r="DJ5" s="784"/>
      <c r="DK5" s="785"/>
      <c r="DL5" s="783" t="s">
        <v>524</v>
      </c>
      <c r="DM5" s="784"/>
      <c r="DN5" s="784"/>
      <c r="DO5" s="784"/>
      <c r="DP5" s="785"/>
      <c r="DQ5" s="777" t="s">
        <v>525</v>
      </c>
      <c r="DR5" s="778"/>
      <c r="DS5" s="778"/>
      <c r="DT5" s="778"/>
      <c r="DU5" s="779"/>
      <c r="DV5" s="777" t="s">
        <v>271</v>
      </c>
      <c r="DW5" s="778"/>
      <c r="DX5" s="778"/>
      <c r="DY5" s="778"/>
      <c r="DZ5" s="789"/>
      <c r="EA5" s="219"/>
    </row>
    <row r="6" spans="1:131" s="220"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364"/>
      <c r="BA6" s="364"/>
      <c r="BB6" s="364"/>
      <c r="BC6" s="364"/>
      <c r="BD6" s="364"/>
      <c r="BE6" s="218"/>
      <c r="BF6" s="218"/>
      <c r="BG6" s="218"/>
      <c r="BH6" s="218"/>
      <c r="BI6" s="218"/>
      <c r="BJ6" s="218"/>
      <c r="BK6" s="218"/>
      <c r="BL6" s="218"/>
      <c r="BM6" s="218"/>
      <c r="BN6" s="218"/>
      <c r="BO6" s="218"/>
      <c r="BP6" s="218"/>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19"/>
    </row>
    <row r="7" spans="1:131" s="220" customFormat="1" ht="26.25" customHeight="1" thickTop="1" x14ac:dyDescent="0.15">
      <c r="A7" s="222">
        <v>1</v>
      </c>
      <c r="B7" s="791" t="s">
        <v>526</v>
      </c>
      <c r="C7" s="792"/>
      <c r="D7" s="792"/>
      <c r="E7" s="792"/>
      <c r="F7" s="792"/>
      <c r="G7" s="792"/>
      <c r="H7" s="792"/>
      <c r="I7" s="792"/>
      <c r="J7" s="792"/>
      <c r="K7" s="792"/>
      <c r="L7" s="792"/>
      <c r="M7" s="792"/>
      <c r="N7" s="792"/>
      <c r="O7" s="792"/>
      <c r="P7" s="793"/>
      <c r="Q7" s="794">
        <v>13871</v>
      </c>
      <c r="R7" s="795"/>
      <c r="S7" s="795"/>
      <c r="T7" s="795"/>
      <c r="U7" s="795"/>
      <c r="V7" s="795">
        <v>13556</v>
      </c>
      <c r="W7" s="795"/>
      <c r="X7" s="795"/>
      <c r="Y7" s="795"/>
      <c r="Z7" s="795"/>
      <c r="AA7" s="795">
        <f>Q7-V7</f>
        <v>315</v>
      </c>
      <c r="AB7" s="795"/>
      <c r="AC7" s="795"/>
      <c r="AD7" s="795"/>
      <c r="AE7" s="796"/>
      <c r="AF7" s="797">
        <v>302</v>
      </c>
      <c r="AG7" s="798"/>
      <c r="AH7" s="798"/>
      <c r="AI7" s="798"/>
      <c r="AJ7" s="799"/>
      <c r="AK7" s="834" t="s">
        <v>527</v>
      </c>
      <c r="AL7" s="835"/>
      <c r="AM7" s="835"/>
      <c r="AN7" s="835"/>
      <c r="AO7" s="835"/>
      <c r="AP7" s="835">
        <v>8809</v>
      </c>
      <c r="AQ7" s="835"/>
      <c r="AR7" s="835"/>
      <c r="AS7" s="835"/>
      <c r="AT7" s="835"/>
      <c r="AU7" s="836"/>
      <c r="AV7" s="836"/>
      <c r="AW7" s="836"/>
      <c r="AX7" s="836"/>
      <c r="AY7" s="837"/>
      <c r="AZ7" s="364"/>
      <c r="BA7" s="364"/>
      <c r="BB7" s="364"/>
      <c r="BC7" s="364"/>
      <c r="BD7" s="364"/>
      <c r="BE7" s="218"/>
      <c r="BF7" s="218"/>
      <c r="BG7" s="218"/>
      <c r="BH7" s="218"/>
      <c r="BI7" s="218"/>
      <c r="BJ7" s="218"/>
      <c r="BK7" s="218"/>
      <c r="BL7" s="218"/>
      <c r="BM7" s="218"/>
      <c r="BN7" s="218"/>
      <c r="BO7" s="218"/>
      <c r="BP7" s="218"/>
      <c r="BQ7" s="223">
        <v>1</v>
      </c>
      <c r="BR7" s="224"/>
      <c r="BS7" s="838"/>
      <c r="BT7" s="839"/>
      <c r="BU7" s="839"/>
      <c r="BV7" s="839"/>
      <c r="BW7" s="839"/>
      <c r="BX7" s="839"/>
      <c r="BY7" s="839"/>
      <c r="BZ7" s="839"/>
      <c r="CA7" s="839"/>
      <c r="CB7" s="839"/>
      <c r="CC7" s="839"/>
      <c r="CD7" s="839"/>
      <c r="CE7" s="839"/>
      <c r="CF7" s="839"/>
      <c r="CG7" s="840"/>
      <c r="CH7" s="831"/>
      <c r="CI7" s="832"/>
      <c r="CJ7" s="832"/>
      <c r="CK7" s="832"/>
      <c r="CL7" s="833"/>
      <c r="CM7" s="831"/>
      <c r="CN7" s="832"/>
      <c r="CO7" s="832"/>
      <c r="CP7" s="832"/>
      <c r="CQ7" s="833"/>
      <c r="CR7" s="831"/>
      <c r="CS7" s="832"/>
      <c r="CT7" s="832"/>
      <c r="CU7" s="832"/>
      <c r="CV7" s="833"/>
      <c r="CW7" s="831"/>
      <c r="CX7" s="832"/>
      <c r="CY7" s="832"/>
      <c r="CZ7" s="832"/>
      <c r="DA7" s="833"/>
      <c r="DB7" s="831"/>
      <c r="DC7" s="832"/>
      <c r="DD7" s="832"/>
      <c r="DE7" s="832"/>
      <c r="DF7" s="833"/>
      <c r="DG7" s="831"/>
      <c r="DH7" s="832"/>
      <c r="DI7" s="832"/>
      <c r="DJ7" s="832"/>
      <c r="DK7" s="833"/>
      <c r="DL7" s="831"/>
      <c r="DM7" s="832"/>
      <c r="DN7" s="832"/>
      <c r="DO7" s="832"/>
      <c r="DP7" s="833"/>
      <c r="DQ7" s="831"/>
      <c r="DR7" s="832"/>
      <c r="DS7" s="832"/>
      <c r="DT7" s="832"/>
      <c r="DU7" s="833"/>
      <c r="DV7" s="812"/>
      <c r="DW7" s="813"/>
      <c r="DX7" s="813"/>
      <c r="DY7" s="813"/>
      <c r="DZ7" s="814"/>
      <c r="EA7" s="219"/>
    </row>
    <row r="8" spans="1:131" s="220" customFormat="1" ht="26.25" customHeight="1" x14ac:dyDescent="0.15">
      <c r="A8" s="225">
        <v>2</v>
      </c>
      <c r="B8" s="815"/>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c r="AG8" s="822"/>
      <c r="AH8" s="822"/>
      <c r="AI8" s="822"/>
      <c r="AJ8" s="823"/>
      <c r="AK8" s="824"/>
      <c r="AL8" s="825"/>
      <c r="AM8" s="825"/>
      <c r="AN8" s="825"/>
      <c r="AO8" s="825"/>
      <c r="AP8" s="825"/>
      <c r="AQ8" s="825"/>
      <c r="AR8" s="825"/>
      <c r="AS8" s="825"/>
      <c r="AT8" s="825"/>
      <c r="AU8" s="826"/>
      <c r="AV8" s="826"/>
      <c r="AW8" s="826"/>
      <c r="AX8" s="826"/>
      <c r="AY8" s="827"/>
      <c r="AZ8" s="364"/>
      <c r="BA8" s="364"/>
      <c r="BB8" s="364"/>
      <c r="BC8" s="364"/>
      <c r="BD8" s="364"/>
      <c r="BE8" s="218"/>
      <c r="BF8" s="218"/>
      <c r="BG8" s="218"/>
      <c r="BH8" s="218"/>
      <c r="BI8" s="218"/>
      <c r="BJ8" s="218"/>
      <c r="BK8" s="218"/>
      <c r="BL8" s="218"/>
      <c r="BM8" s="218"/>
      <c r="BN8" s="218"/>
      <c r="BO8" s="218"/>
      <c r="BP8" s="218"/>
      <c r="BQ8" s="226">
        <v>2</v>
      </c>
      <c r="BR8" s="227"/>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19"/>
    </row>
    <row r="9" spans="1:131" s="220" customFormat="1" ht="26.25" customHeight="1" x14ac:dyDescent="0.15">
      <c r="A9" s="225">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364"/>
      <c r="BA9" s="364"/>
      <c r="BB9" s="364"/>
      <c r="BC9" s="364"/>
      <c r="BD9" s="364"/>
      <c r="BE9" s="218"/>
      <c r="BF9" s="218"/>
      <c r="BG9" s="218"/>
      <c r="BH9" s="218"/>
      <c r="BI9" s="218"/>
      <c r="BJ9" s="218"/>
      <c r="BK9" s="218"/>
      <c r="BL9" s="218"/>
      <c r="BM9" s="218"/>
      <c r="BN9" s="218"/>
      <c r="BO9" s="218"/>
      <c r="BP9" s="218"/>
      <c r="BQ9" s="226">
        <v>3</v>
      </c>
      <c r="BR9" s="227"/>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19"/>
    </row>
    <row r="10" spans="1:131" s="220" customFormat="1" ht="26.25" customHeight="1" x14ac:dyDescent="0.15">
      <c r="A10" s="225">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364"/>
      <c r="BA10" s="364"/>
      <c r="BB10" s="364"/>
      <c r="BC10" s="364"/>
      <c r="BD10" s="364"/>
      <c r="BE10" s="218"/>
      <c r="BF10" s="218"/>
      <c r="BG10" s="218"/>
      <c r="BH10" s="218"/>
      <c r="BI10" s="218"/>
      <c r="BJ10" s="218"/>
      <c r="BK10" s="218"/>
      <c r="BL10" s="218"/>
      <c r="BM10" s="218"/>
      <c r="BN10" s="218"/>
      <c r="BO10" s="218"/>
      <c r="BP10" s="218"/>
      <c r="BQ10" s="226">
        <v>4</v>
      </c>
      <c r="BR10" s="227"/>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19"/>
    </row>
    <row r="11" spans="1:131" s="220" customFormat="1" ht="26.25" customHeight="1" x14ac:dyDescent="0.15">
      <c r="A11" s="225">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364"/>
      <c r="BA11" s="364"/>
      <c r="BB11" s="364"/>
      <c r="BC11" s="364"/>
      <c r="BD11" s="364"/>
      <c r="BE11" s="218"/>
      <c r="BF11" s="218"/>
      <c r="BG11" s="218"/>
      <c r="BH11" s="218"/>
      <c r="BI11" s="218"/>
      <c r="BJ11" s="218"/>
      <c r="BK11" s="218"/>
      <c r="BL11" s="218"/>
      <c r="BM11" s="218"/>
      <c r="BN11" s="218"/>
      <c r="BO11" s="218"/>
      <c r="BP11" s="218"/>
      <c r="BQ11" s="226">
        <v>5</v>
      </c>
      <c r="BR11" s="227"/>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19"/>
    </row>
    <row r="12" spans="1:131" s="220" customFormat="1" ht="26.25" customHeight="1" x14ac:dyDescent="0.15">
      <c r="A12" s="225">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364"/>
      <c r="BA12" s="364"/>
      <c r="BB12" s="364"/>
      <c r="BC12" s="364"/>
      <c r="BD12" s="364"/>
      <c r="BE12" s="218"/>
      <c r="BF12" s="218"/>
      <c r="BG12" s="218"/>
      <c r="BH12" s="218"/>
      <c r="BI12" s="218"/>
      <c r="BJ12" s="218"/>
      <c r="BK12" s="218"/>
      <c r="BL12" s="218"/>
      <c r="BM12" s="218"/>
      <c r="BN12" s="218"/>
      <c r="BO12" s="218"/>
      <c r="BP12" s="218"/>
      <c r="BQ12" s="226">
        <v>6</v>
      </c>
      <c r="BR12" s="227"/>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19"/>
    </row>
    <row r="13" spans="1:131" s="220" customFormat="1" ht="26.25" customHeight="1" x14ac:dyDescent="0.15">
      <c r="A13" s="225">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364"/>
      <c r="BA13" s="364"/>
      <c r="BB13" s="364"/>
      <c r="BC13" s="364"/>
      <c r="BD13" s="364"/>
      <c r="BE13" s="218"/>
      <c r="BF13" s="218"/>
      <c r="BG13" s="218"/>
      <c r="BH13" s="218"/>
      <c r="BI13" s="218"/>
      <c r="BJ13" s="218"/>
      <c r="BK13" s="218"/>
      <c r="BL13" s="218"/>
      <c r="BM13" s="218"/>
      <c r="BN13" s="218"/>
      <c r="BO13" s="218"/>
      <c r="BP13" s="218"/>
      <c r="BQ13" s="226">
        <v>7</v>
      </c>
      <c r="BR13" s="227"/>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19"/>
    </row>
    <row r="14" spans="1:131" s="220" customFormat="1" ht="26.25" customHeight="1" x14ac:dyDescent="0.15">
      <c r="A14" s="225">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364"/>
      <c r="BA14" s="364"/>
      <c r="BB14" s="364"/>
      <c r="BC14" s="364"/>
      <c r="BD14" s="364"/>
      <c r="BE14" s="218"/>
      <c r="BF14" s="218"/>
      <c r="BG14" s="218"/>
      <c r="BH14" s="218"/>
      <c r="BI14" s="218"/>
      <c r="BJ14" s="218"/>
      <c r="BK14" s="218"/>
      <c r="BL14" s="218"/>
      <c r="BM14" s="218"/>
      <c r="BN14" s="218"/>
      <c r="BO14" s="218"/>
      <c r="BP14" s="218"/>
      <c r="BQ14" s="226">
        <v>8</v>
      </c>
      <c r="BR14" s="227"/>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19"/>
    </row>
    <row r="15" spans="1:131" s="220" customFormat="1" ht="26.25" customHeight="1" x14ac:dyDescent="0.15">
      <c r="A15" s="225">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364"/>
      <c r="BA15" s="364"/>
      <c r="BB15" s="364"/>
      <c r="BC15" s="364"/>
      <c r="BD15" s="364"/>
      <c r="BE15" s="218"/>
      <c r="BF15" s="218"/>
      <c r="BG15" s="218"/>
      <c r="BH15" s="218"/>
      <c r="BI15" s="218"/>
      <c r="BJ15" s="218"/>
      <c r="BK15" s="218"/>
      <c r="BL15" s="218"/>
      <c r="BM15" s="218"/>
      <c r="BN15" s="218"/>
      <c r="BO15" s="218"/>
      <c r="BP15" s="218"/>
      <c r="BQ15" s="226">
        <v>9</v>
      </c>
      <c r="BR15" s="227"/>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19"/>
    </row>
    <row r="16" spans="1:131" s="220" customFormat="1" ht="26.25" customHeight="1" x14ac:dyDescent="0.15">
      <c r="A16" s="225">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364"/>
      <c r="BA16" s="364"/>
      <c r="BB16" s="364"/>
      <c r="BC16" s="364"/>
      <c r="BD16" s="364"/>
      <c r="BE16" s="218"/>
      <c r="BF16" s="218"/>
      <c r="BG16" s="218"/>
      <c r="BH16" s="218"/>
      <c r="BI16" s="218"/>
      <c r="BJ16" s="218"/>
      <c r="BK16" s="218"/>
      <c r="BL16" s="218"/>
      <c r="BM16" s="218"/>
      <c r="BN16" s="218"/>
      <c r="BO16" s="218"/>
      <c r="BP16" s="218"/>
      <c r="BQ16" s="226">
        <v>10</v>
      </c>
      <c r="BR16" s="227"/>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19"/>
    </row>
    <row r="17" spans="1:131" s="220" customFormat="1" ht="26.25" customHeight="1" x14ac:dyDescent="0.15">
      <c r="A17" s="225">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364"/>
      <c r="BA17" s="364"/>
      <c r="BB17" s="364"/>
      <c r="BC17" s="364"/>
      <c r="BD17" s="364"/>
      <c r="BE17" s="218"/>
      <c r="BF17" s="218"/>
      <c r="BG17" s="218"/>
      <c r="BH17" s="218"/>
      <c r="BI17" s="218"/>
      <c r="BJ17" s="218"/>
      <c r="BK17" s="218"/>
      <c r="BL17" s="218"/>
      <c r="BM17" s="218"/>
      <c r="BN17" s="218"/>
      <c r="BO17" s="218"/>
      <c r="BP17" s="218"/>
      <c r="BQ17" s="226">
        <v>11</v>
      </c>
      <c r="BR17" s="227"/>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19"/>
    </row>
    <row r="18" spans="1:131" s="220" customFormat="1" ht="26.25" customHeight="1" x14ac:dyDescent="0.15">
      <c r="A18" s="225">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364"/>
      <c r="BA18" s="364"/>
      <c r="BB18" s="364"/>
      <c r="BC18" s="364"/>
      <c r="BD18" s="364"/>
      <c r="BE18" s="218"/>
      <c r="BF18" s="218"/>
      <c r="BG18" s="218"/>
      <c r="BH18" s="218"/>
      <c r="BI18" s="218"/>
      <c r="BJ18" s="218"/>
      <c r="BK18" s="218"/>
      <c r="BL18" s="218"/>
      <c r="BM18" s="218"/>
      <c r="BN18" s="218"/>
      <c r="BO18" s="218"/>
      <c r="BP18" s="218"/>
      <c r="BQ18" s="226">
        <v>12</v>
      </c>
      <c r="BR18" s="227"/>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19"/>
    </row>
    <row r="19" spans="1:131" s="220" customFormat="1" ht="26.25" customHeight="1" x14ac:dyDescent="0.15">
      <c r="A19" s="225">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364"/>
      <c r="BA19" s="364"/>
      <c r="BB19" s="364"/>
      <c r="BC19" s="364"/>
      <c r="BD19" s="364"/>
      <c r="BE19" s="218"/>
      <c r="BF19" s="218"/>
      <c r="BG19" s="218"/>
      <c r="BH19" s="218"/>
      <c r="BI19" s="218"/>
      <c r="BJ19" s="218"/>
      <c r="BK19" s="218"/>
      <c r="BL19" s="218"/>
      <c r="BM19" s="218"/>
      <c r="BN19" s="218"/>
      <c r="BO19" s="218"/>
      <c r="BP19" s="218"/>
      <c r="BQ19" s="226">
        <v>13</v>
      </c>
      <c r="BR19" s="227"/>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19"/>
    </row>
    <row r="20" spans="1:131" s="220" customFormat="1" ht="26.25" customHeight="1" x14ac:dyDescent="0.15">
      <c r="A20" s="225">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364"/>
      <c r="BA20" s="364"/>
      <c r="BB20" s="364"/>
      <c r="BC20" s="364"/>
      <c r="BD20" s="364"/>
      <c r="BE20" s="218"/>
      <c r="BF20" s="218"/>
      <c r="BG20" s="218"/>
      <c r="BH20" s="218"/>
      <c r="BI20" s="218"/>
      <c r="BJ20" s="218"/>
      <c r="BK20" s="218"/>
      <c r="BL20" s="218"/>
      <c r="BM20" s="218"/>
      <c r="BN20" s="218"/>
      <c r="BO20" s="218"/>
      <c r="BP20" s="218"/>
      <c r="BQ20" s="226">
        <v>14</v>
      </c>
      <c r="BR20" s="227"/>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19"/>
    </row>
    <row r="21" spans="1:131" s="220" customFormat="1" ht="26.25" customHeight="1" thickBot="1" x14ac:dyDescent="0.2">
      <c r="A21" s="225">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364"/>
      <c r="BA21" s="364"/>
      <c r="BB21" s="364"/>
      <c r="BC21" s="364"/>
      <c r="BD21" s="364"/>
      <c r="BE21" s="218"/>
      <c r="BF21" s="218"/>
      <c r="BG21" s="218"/>
      <c r="BH21" s="218"/>
      <c r="BI21" s="218"/>
      <c r="BJ21" s="218"/>
      <c r="BK21" s="218"/>
      <c r="BL21" s="218"/>
      <c r="BM21" s="218"/>
      <c r="BN21" s="218"/>
      <c r="BO21" s="218"/>
      <c r="BP21" s="218"/>
      <c r="BQ21" s="226">
        <v>15</v>
      </c>
      <c r="BR21" s="227"/>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19"/>
    </row>
    <row r="22" spans="1:131" s="220" customFormat="1" ht="26.25" customHeight="1" x14ac:dyDescent="0.15">
      <c r="A22" s="225">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274</v>
      </c>
      <c r="BA22" s="866"/>
      <c r="BB22" s="866"/>
      <c r="BC22" s="866"/>
      <c r="BD22" s="867"/>
      <c r="BE22" s="218"/>
      <c r="BF22" s="218"/>
      <c r="BG22" s="218"/>
      <c r="BH22" s="218"/>
      <c r="BI22" s="218"/>
      <c r="BJ22" s="218"/>
      <c r="BK22" s="218"/>
      <c r="BL22" s="218"/>
      <c r="BM22" s="218"/>
      <c r="BN22" s="218"/>
      <c r="BO22" s="218"/>
      <c r="BP22" s="218"/>
      <c r="BQ22" s="226">
        <v>16</v>
      </c>
      <c r="BR22" s="227"/>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19"/>
    </row>
    <row r="23" spans="1:131" s="220" customFormat="1" ht="26.25" customHeight="1" thickBot="1" x14ac:dyDescent="0.2">
      <c r="A23" s="228" t="s">
        <v>275</v>
      </c>
      <c r="B23" s="850" t="s">
        <v>276</v>
      </c>
      <c r="C23" s="851"/>
      <c r="D23" s="851"/>
      <c r="E23" s="851"/>
      <c r="F23" s="851"/>
      <c r="G23" s="851"/>
      <c r="H23" s="851"/>
      <c r="I23" s="851"/>
      <c r="J23" s="851"/>
      <c r="K23" s="851"/>
      <c r="L23" s="851"/>
      <c r="M23" s="851"/>
      <c r="N23" s="851"/>
      <c r="O23" s="851"/>
      <c r="P23" s="852"/>
      <c r="Q23" s="853">
        <v>13871</v>
      </c>
      <c r="R23" s="854"/>
      <c r="S23" s="854"/>
      <c r="T23" s="854"/>
      <c r="U23" s="854"/>
      <c r="V23" s="854">
        <v>13556</v>
      </c>
      <c r="W23" s="854"/>
      <c r="X23" s="854"/>
      <c r="Y23" s="854"/>
      <c r="Z23" s="854"/>
      <c r="AA23" s="854">
        <v>315</v>
      </c>
      <c r="AB23" s="854"/>
      <c r="AC23" s="854"/>
      <c r="AD23" s="854"/>
      <c r="AE23" s="855"/>
      <c r="AF23" s="856">
        <v>302</v>
      </c>
      <c r="AG23" s="854"/>
      <c r="AH23" s="854"/>
      <c r="AI23" s="854"/>
      <c r="AJ23" s="857"/>
      <c r="AK23" s="858"/>
      <c r="AL23" s="859"/>
      <c r="AM23" s="859"/>
      <c r="AN23" s="859"/>
      <c r="AO23" s="859"/>
      <c r="AP23" s="854">
        <v>8809</v>
      </c>
      <c r="AQ23" s="854"/>
      <c r="AR23" s="854"/>
      <c r="AS23" s="854"/>
      <c r="AT23" s="854"/>
      <c r="AU23" s="860"/>
      <c r="AV23" s="860"/>
      <c r="AW23" s="860"/>
      <c r="AX23" s="860"/>
      <c r="AY23" s="861"/>
      <c r="AZ23" s="869" t="s">
        <v>528</v>
      </c>
      <c r="BA23" s="870"/>
      <c r="BB23" s="870"/>
      <c r="BC23" s="870"/>
      <c r="BD23" s="871"/>
      <c r="BE23" s="218"/>
      <c r="BF23" s="218"/>
      <c r="BG23" s="218"/>
      <c r="BH23" s="218"/>
      <c r="BI23" s="218"/>
      <c r="BJ23" s="218"/>
      <c r="BK23" s="218"/>
      <c r="BL23" s="218"/>
      <c r="BM23" s="218"/>
      <c r="BN23" s="218"/>
      <c r="BO23" s="218"/>
      <c r="BP23" s="218"/>
      <c r="BQ23" s="226">
        <v>17</v>
      </c>
      <c r="BR23" s="227"/>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19"/>
    </row>
    <row r="24" spans="1:131" s="220" customFormat="1" ht="26.25" customHeight="1" x14ac:dyDescent="0.15">
      <c r="A24" s="868" t="s">
        <v>529</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364"/>
      <c r="BA24" s="364"/>
      <c r="BB24" s="364"/>
      <c r="BC24" s="364"/>
      <c r="BD24" s="364"/>
      <c r="BE24" s="218"/>
      <c r="BF24" s="218"/>
      <c r="BG24" s="218"/>
      <c r="BH24" s="218"/>
      <c r="BI24" s="218"/>
      <c r="BJ24" s="218"/>
      <c r="BK24" s="218"/>
      <c r="BL24" s="218"/>
      <c r="BM24" s="218"/>
      <c r="BN24" s="218"/>
      <c r="BO24" s="218"/>
      <c r="BP24" s="218"/>
      <c r="BQ24" s="226">
        <v>18</v>
      </c>
      <c r="BR24" s="227"/>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19"/>
    </row>
    <row r="25" spans="1:131" s="213" customFormat="1" ht="26.25" customHeight="1" thickBot="1" x14ac:dyDescent="0.2">
      <c r="A25" s="809" t="s">
        <v>277</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364"/>
      <c r="BK25" s="364"/>
      <c r="BL25" s="364"/>
      <c r="BM25" s="364"/>
      <c r="BN25" s="364"/>
      <c r="BO25" s="229"/>
      <c r="BP25" s="229"/>
      <c r="BQ25" s="226">
        <v>19</v>
      </c>
      <c r="BR25" s="227"/>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12"/>
    </row>
    <row r="26" spans="1:131" s="213" customFormat="1" ht="26.25" customHeight="1" x14ac:dyDescent="0.15">
      <c r="A26" s="800" t="s">
        <v>268</v>
      </c>
      <c r="B26" s="801"/>
      <c r="C26" s="801"/>
      <c r="D26" s="801"/>
      <c r="E26" s="801"/>
      <c r="F26" s="801"/>
      <c r="G26" s="801"/>
      <c r="H26" s="801"/>
      <c r="I26" s="801"/>
      <c r="J26" s="801"/>
      <c r="K26" s="801"/>
      <c r="L26" s="801"/>
      <c r="M26" s="801"/>
      <c r="N26" s="801"/>
      <c r="O26" s="801"/>
      <c r="P26" s="802"/>
      <c r="Q26" s="777" t="s">
        <v>530</v>
      </c>
      <c r="R26" s="778"/>
      <c r="S26" s="778"/>
      <c r="T26" s="778"/>
      <c r="U26" s="779"/>
      <c r="V26" s="777" t="s">
        <v>531</v>
      </c>
      <c r="W26" s="778"/>
      <c r="X26" s="778"/>
      <c r="Y26" s="778"/>
      <c r="Z26" s="779"/>
      <c r="AA26" s="777" t="s">
        <v>532</v>
      </c>
      <c r="AB26" s="778"/>
      <c r="AC26" s="778"/>
      <c r="AD26" s="778"/>
      <c r="AE26" s="778"/>
      <c r="AF26" s="872" t="s">
        <v>533</v>
      </c>
      <c r="AG26" s="873"/>
      <c r="AH26" s="873"/>
      <c r="AI26" s="873"/>
      <c r="AJ26" s="874"/>
      <c r="AK26" s="778" t="s">
        <v>534</v>
      </c>
      <c r="AL26" s="778"/>
      <c r="AM26" s="778"/>
      <c r="AN26" s="778"/>
      <c r="AO26" s="779"/>
      <c r="AP26" s="777" t="s">
        <v>535</v>
      </c>
      <c r="AQ26" s="778"/>
      <c r="AR26" s="778"/>
      <c r="AS26" s="778"/>
      <c r="AT26" s="779"/>
      <c r="AU26" s="777" t="s">
        <v>536</v>
      </c>
      <c r="AV26" s="778"/>
      <c r="AW26" s="778"/>
      <c r="AX26" s="778"/>
      <c r="AY26" s="779"/>
      <c r="AZ26" s="777" t="s">
        <v>278</v>
      </c>
      <c r="BA26" s="778"/>
      <c r="BB26" s="778"/>
      <c r="BC26" s="778"/>
      <c r="BD26" s="779"/>
      <c r="BE26" s="777" t="s">
        <v>271</v>
      </c>
      <c r="BF26" s="778"/>
      <c r="BG26" s="778"/>
      <c r="BH26" s="778"/>
      <c r="BI26" s="789"/>
      <c r="BJ26" s="364"/>
      <c r="BK26" s="364"/>
      <c r="BL26" s="364"/>
      <c r="BM26" s="364"/>
      <c r="BN26" s="364"/>
      <c r="BO26" s="229"/>
      <c r="BP26" s="229"/>
      <c r="BQ26" s="226">
        <v>20</v>
      </c>
      <c r="BR26" s="227"/>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12"/>
    </row>
    <row r="27" spans="1:131" s="213"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364"/>
      <c r="BK27" s="364"/>
      <c r="BL27" s="364"/>
      <c r="BM27" s="364"/>
      <c r="BN27" s="364"/>
      <c r="BO27" s="229"/>
      <c r="BP27" s="229"/>
      <c r="BQ27" s="226">
        <v>21</v>
      </c>
      <c r="BR27" s="227"/>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12"/>
    </row>
    <row r="28" spans="1:131" s="213" customFormat="1" ht="26.25" customHeight="1" thickTop="1" x14ac:dyDescent="0.15">
      <c r="A28" s="230">
        <v>1</v>
      </c>
      <c r="B28" s="791" t="s">
        <v>537</v>
      </c>
      <c r="C28" s="792"/>
      <c r="D28" s="792"/>
      <c r="E28" s="792"/>
      <c r="F28" s="792"/>
      <c r="G28" s="792"/>
      <c r="H28" s="792"/>
      <c r="I28" s="792"/>
      <c r="J28" s="792"/>
      <c r="K28" s="792"/>
      <c r="L28" s="792"/>
      <c r="M28" s="792"/>
      <c r="N28" s="792"/>
      <c r="O28" s="792"/>
      <c r="P28" s="793"/>
      <c r="Q28" s="882">
        <v>2722</v>
      </c>
      <c r="R28" s="883"/>
      <c r="S28" s="883"/>
      <c r="T28" s="883"/>
      <c r="U28" s="883"/>
      <c r="V28" s="883">
        <v>2684</v>
      </c>
      <c r="W28" s="883"/>
      <c r="X28" s="883"/>
      <c r="Y28" s="883"/>
      <c r="Z28" s="883"/>
      <c r="AA28" s="883">
        <f t="shared" ref="AA28:AA36" si="0">Q28-V28</f>
        <v>38</v>
      </c>
      <c r="AB28" s="883"/>
      <c r="AC28" s="883"/>
      <c r="AD28" s="883"/>
      <c r="AE28" s="884"/>
      <c r="AF28" s="885">
        <v>38</v>
      </c>
      <c r="AG28" s="883"/>
      <c r="AH28" s="883"/>
      <c r="AI28" s="883"/>
      <c r="AJ28" s="886"/>
      <c r="AK28" s="887">
        <v>179</v>
      </c>
      <c r="AL28" s="878"/>
      <c r="AM28" s="878"/>
      <c r="AN28" s="878"/>
      <c r="AO28" s="878"/>
      <c r="AP28" s="878" t="s">
        <v>538</v>
      </c>
      <c r="AQ28" s="878"/>
      <c r="AR28" s="878"/>
      <c r="AS28" s="878"/>
      <c r="AT28" s="878"/>
      <c r="AU28" s="878" t="s">
        <v>538</v>
      </c>
      <c r="AV28" s="878"/>
      <c r="AW28" s="878"/>
      <c r="AX28" s="878"/>
      <c r="AY28" s="878"/>
      <c r="AZ28" s="879" t="s">
        <v>538</v>
      </c>
      <c r="BA28" s="879"/>
      <c r="BB28" s="879"/>
      <c r="BC28" s="879"/>
      <c r="BD28" s="879"/>
      <c r="BE28" s="880"/>
      <c r="BF28" s="880"/>
      <c r="BG28" s="880"/>
      <c r="BH28" s="880"/>
      <c r="BI28" s="881"/>
      <c r="BJ28" s="364"/>
      <c r="BK28" s="364"/>
      <c r="BL28" s="364"/>
      <c r="BM28" s="364"/>
      <c r="BN28" s="364"/>
      <c r="BO28" s="229"/>
      <c r="BP28" s="229"/>
      <c r="BQ28" s="226">
        <v>22</v>
      </c>
      <c r="BR28" s="227"/>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12"/>
    </row>
    <row r="29" spans="1:131" s="213" customFormat="1" ht="26.25" customHeight="1" x14ac:dyDescent="0.15">
      <c r="A29" s="230">
        <v>2</v>
      </c>
      <c r="B29" s="815" t="s">
        <v>539</v>
      </c>
      <c r="C29" s="816"/>
      <c r="D29" s="816"/>
      <c r="E29" s="816"/>
      <c r="F29" s="816"/>
      <c r="G29" s="816"/>
      <c r="H29" s="816"/>
      <c r="I29" s="816"/>
      <c r="J29" s="816"/>
      <c r="K29" s="816"/>
      <c r="L29" s="816"/>
      <c r="M29" s="816"/>
      <c r="N29" s="816"/>
      <c r="O29" s="816"/>
      <c r="P29" s="817"/>
      <c r="Q29" s="818">
        <v>251</v>
      </c>
      <c r="R29" s="819"/>
      <c r="S29" s="819"/>
      <c r="T29" s="819"/>
      <c r="U29" s="819"/>
      <c r="V29" s="819">
        <v>250</v>
      </c>
      <c r="W29" s="819"/>
      <c r="X29" s="819"/>
      <c r="Y29" s="819"/>
      <c r="Z29" s="819"/>
      <c r="AA29" s="819">
        <f t="shared" si="0"/>
        <v>1</v>
      </c>
      <c r="AB29" s="819"/>
      <c r="AC29" s="819"/>
      <c r="AD29" s="819"/>
      <c r="AE29" s="820"/>
      <c r="AF29" s="821">
        <v>1</v>
      </c>
      <c r="AG29" s="822"/>
      <c r="AH29" s="822"/>
      <c r="AI29" s="822"/>
      <c r="AJ29" s="823"/>
      <c r="AK29" s="890">
        <v>63</v>
      </c>
      <c r="AL29" s="891"/>
      <c r="AM29" s="891"/>
      <c r="AN29" s="891"/>
      <c r="AO29" s="891"/>
      <c r="AP29" s="891" t="s">
        <v>538</v>
      </c>
      <c r="AQ29" s="891"/>
      <c r="AR29" s="891"/>
      <c r="AS29" s="891"/>
      <c r="AT29" s="891"/>
      <c r="AU29" s="891" t="s">
        <v>538</v>
      </c>
      <c r="AV29" s="891"/>
      <c r="AW29" s="891"/>
      <c r="AX29" s="891"/>
      <c r="AY29" s="891"/>
      <c r="AZ29" s="892" t="s">
        <v>538</v>
      </c>
      <c r="BA29" s="892"/>
      <c r="BB29" s="892"/>
      <c r="BC29" s="892"/>
      <c r="BD29" s="892"/>
      <c r="BE29" s="888"/>
      <c r="BF29" s="888"/>
      <c r="BG29" s="888"/>
      <c r="BH29" s="888"/>
      <c r="BI29" s="889"/>
      <c r="BJ29" s="364"/>
      <c r="BK29" s="364"/>
      <c r="BL29" s="364"/>
      <c r="BM29" s="364"/>
      <c r="BN29" s="364"/>
      <c r="BO29" s="229"/>
      <c r="BP29" s="229"/>
      <c r="BQ29" s="226">
        <v>23</v>
      </c>
      <c r="BR29" s="227"/>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12"/>
    </row>
    <row r="30" spans="1:131" s="213" customFormat="1" ht="26.25" customHeight="1" x14ac:dyDescent="0.15">
      <c r="A30" s="230">
        <v>3</v>
      </c>
      <c r="B30" s="815" t="s">
        <v>540</v>
      </c>
      <c r="C30" s="816"/>
      <c r="D30" s="816"/>
      <c r="E30" s="816"/>
      <c r="F30" s="816"/>
      <c r="G30" s="816"/>
      <c r="H30" s="816"/>
      <c r="I30" s="816"/>
      <c r="J30" s="816"/>
      <c r="K30" s="816"/>
      <c r="L30" s="816"/>
      <c r="M30" s="816"/>
      <c r="N30" s="816"/>
      <c r="O30" s="816"/>
      <c r="P30" s="817"/>
      <c r="Q30" s="818">
        <v>1765</v>
      </c>
      <c r="R30" s="819"/>
      <c r="S30" s="819"/>
      <c r="T30" s="819"/>
      <c r="U30" s="819"/>
      <c r="V30" s="819">
        <v>1734</v>
      </c>
      <c r="W30" s="819"/>
      <c r="X30" s="819"/>
      <c r="Y30" s="819"/>
      <c r="Z30" s="819"/>
      <c r="AA30" s="819">
        <f t="shared" si="0"/>
        <v>31</v>
      </c>
      <c r="AB30" s="819"/>
      <c r="AC30" s="819"/>
      <c r="AD30" s="819"/>
      <c r="AE30" s="820"/>
      <c r="AF30" s="821">
        <v>31</v>
      </c>
      <c r="AG30" s="822"/>
      <c r="AH30" s="822"/>
      <c r="AI30" s="822"/>
      <c r="AJ30" s="823"/>
      <c r="AK30" s="890">
        <v>245</v>
      </c>
      <c r="AL30" s="891"/>
      <c r="AM30" s="891"/>
      <c r="AN30" s="891"/>
      <c r="AO30" s="891"/>
      <c r="AP30" s="891" t="s">
        <v>538</v>
      </c>
      <c r="AQ30" s="891"/>
      <c r="AR30" s="891"/>
      <c r="AS30" s="891"/>
      <c r="AT30" s="891"/>
      <c r="AU30" s="891" t="s">
        <v>538</v>
      </c>
      <c r="AV30" s="891"/>
      <c r="AW30" s="891"/>
      <c r="AX30" s="891"/>
      <c r="AY30" s="891"/>
      <c r="AZ30" s="892" t="s">
        <v>538</v>
      </c>
      <c r="BA30" s="892"/>
      <c r="BB30" s="892"/>
      <c r="BC30" s="892"/>
      <c r="BD30" s="892"/>
      <c r="BE30" s="888"/>
      <c r="BF30" s="888"/>
      <c r="BG30" s="888"/>
      <c r="BH30" s="888"/>
      <c r="BI30" s="889"/>
      <c r="BJ30" s="364"/>
      <c r="BK30" s="364"/>
      <c r="BL30" s="364"/>
      <c r="BM30" s="364"/>
      <c r="BN30" s="364"/>
      <c r="BO30" s="229"/>
      <c r="BP30" s="229"/>
      <c r="BQ30" s="226">
        <v>24</v>
      </c>
      <c r="BR30" s="227"/>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12"/>
    </row>
    <row r="31" spans="1:131" s="213" customFormat="1" ht="26.25" customHeight="1" x14ac:dyDescent="0.15">
      <c r="A31" s="230">
        <v>4</v>
      </c>
      <c r="B31" s="815" t="s">
        <v>541</v>
      </c>
      <c r="C31" s="816"/>
      <c r="D31" s="816"/>
      <c r="E31" s="816"/>
      <c r="F31" s="816"/>
      <c r="G31" s="816"/>
      <c r="H31" s="816"/>
      <c r="I31" s="816"/>
      <c r="J31" s="816"/>
      <c r="K31" s="816"/>
      <c r="L31" s="816"/>
      <c r="M31" s="816"/>
      <c r="N31" s="816"/>
      <c r="O31" s="816"/>
      <c r="P31" s="817"/>
      <c r="Q31" s="818">
        <v>244</v>
      </c>
      <c r="R31" s="819"/>
      <c r="S31" s="819"/>
      <c r="T31" s="819"/>
      <c r="U31" s="819"/>
      <c r="V31" s="819">
        <v>50</v>
      </c>
      <c r="W31" s="819"/>
      <c r="X31" s="819"/>
      <c r="Y31" s="819"/>
      <c r="Z31" s="819"/>
      <c r="AA31" s="819">
        <f t="shared" si="0"/>
        <v>194</v>
      </c>
      <c r="AB31" s="819"/>
      <c r="AC31" s="819"/>
      <c r="AD31" s="819"/>
      <c r="AE31" s="820"/>
      <c r="AF31" s="821">
        <v>194</v>
      </c>
      <c r="AG31" s="822"/>
      <c r="AH31" s="822"/>
      <c r="AI31" s="822"/>
      <c r="AJ31" s="823"/>
      <c r="AK31" s="890" t="s">
        <v>538</v>
      </c>
      <c r="AL31" s="891"/>
      <c r="AM31" s="891"/>
      <c r="AN31" s="891"/>
      <c r="AO31" s="891"/>
      <c r="AP31" s="891">
        <v>1782</v>
      </c>
      <c r="AQ31" s="891"/>
      <c r="AR31" s="891"/>
      <c r="AS31" s="891"/>
      <c r="AT31" s="891"/>
      <c r="AU31" s="891">
        <v>30</v>
      </c>
      <c r="AV31" s="891"/>
      <c r="AW31" s="891"/>
      <c r="AX31" s="891"/>
      <c r="AY31" s="891"/>
      <c r="AZ31" s="892" t="s">
        <v>538</v>
      </c>
      <c r="BA31" s="892"/>
      <c r="BB31" s="892"/>
      <c r="BC31" s="892"/>
      <c r="BD31" s="892"/>
      <c r="BE31" s="888" t="s">
        <v>542</v>
      </c>
      <c r="BF31" s="888"/>
      <c r="BG31" s="888"/>
      <c r="BH31" s="888"/>
      <c r="BI31" s="889"/>
      <c r="BJ31" s="364"/>
      <c r="BK31" s="364"/>
      <c r="BL31" s="364"/>
      <c r="BM31" s="364"/>
      <c r="BN31" s="364"/>
      <c r="BO31" s="229"/>
      <c r="BP31" s="229"/>
      <c r="BQ31" s="226">
        <v>25</v>
      </c>
      <c r="BR31" s="227"/>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12"/>
    </row>
    <row r="32" spans="1:131" s="213" customFormat="1" ht="26.25" customHeight="1" x14ac:dyDescent="0.15">
      <c r="A32" s="230">
        <v>5</v>
      </c>
      <c r="B32" s="815" t="s">
        <v>543</v>
      </c>
      <c r="C32" s="816"/>
      <c r="D32" s="816"/>
      <c r="E32" s="816"/>
      <c r="F32" s="816"/>
      <c r="G32" s="816"/>
      <c r="H32" s="816"/>
      <c r="I32" s="816"/>
      <c r="J32" s="816"/>
      <c r="K32" s="816"/>
      <c r="L32" s="816"/>
      <c r="M32" s="816"/>
      <c r="N32" s="816"/>
      <c r="O32" s="816"/>
      <c r="P32" s="817"/>
      <c r="Q32" s="818">
        <v>252</v>
      </c>
      <c r="R32" s="819"/>
      <c r="S32" s="819"/>
      <c r="T32" s="819"/>
      <c r="U32" s="819"/>
      <c r="V32" s="819">
        <v>534</v>
      </c>
      <c r="W32" s="819"/>
      <c r="X32" s="819"/>
      <c r="Y32" s="819"/>
      <c r="Z32" s="819"/>
      <c r="AA32" s="819">
        <f t="shared" si="0"/>
        <v>-282</v>
      </c>
      <c r="AB32" s="819"/>
      <c r="AC32" s="819"/>
      <c r="AD32" s="819"/>
      <c r="AE32" s="820"/>
      <c r="AF32" s="821">
        <v>-282</v>
      </c>
      <c r="AG32" s="822"/>
      <c r="AH32" s="822"/>
      <c r="AI32" s="822"/>
      <c r="AJ32" s="823"/>
      <c r="AK32" s="890">
        <v>436</v>
      </c>
      <c r="AL32" s="891"/>
      <c r="AM32" s="891"/>
      <c r="AN32" s="891"/>
      <c r="AO32" s="891"/>
      <c r="AP32" s="891">
        <v>602</v>
      </c>
      <c r="AQ32" s="891"/>
      <c r="AR32" s="891"/>
      <c r="AS32" s="891"/>
      <c r="AT32" s="891"/>
      <c r="AU32" s="891">
        <v>170</v>
      </c>
      <c r="AV32" s="891"/>
      <c r="AW32" s="891"/>
      <c r="AX32" s="891"/>
      <c r="AY32" s="891"/>
      <c r="AZ32" s="892">
        <v>15.5</v>
      </c>
      <c r="BA32" s="892"/>
      <c r="BB32" s="892"/>
      <c r="BC32" s="892"/>
      <c r="BD32" s="892"/>
      <c r="BE32" s="888" t="s">
        <v>542</v>
      </c>
      <c r="BF32" s="888"/>
      <c r="BG32" s="888"/>
      <c r="BH32" s="888"/>
      <c r="BI32" s="889"/>
      <c r="BJ32" s="364"/>
      <c r="BK32" s="364"/>
      <c r="BL32" s="364"/>
      <c r="BM32" s="364"/>
      <c r="BN32" s="364"/>
      <c r="BO32" s="229"/>
      <c r="BP32" s="229"/>
      <c r="BQ32" s="226">
        <v>26</v>
      </c>
      <c r="BR32" s="227"/>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12"/>
    </row>
    <row r="33" spans="1:131" s="213" customFormat="1" ht="26.25" customHeight="1" x14ac:dyDescent="0.15">
      <c r="A33" s="230">
        <v>6</v>
      </c>
      <c r="B33" s="815" t="s">
        <v>544</v>
      </c>
      <c r="C33" s="816"/>
      <c r="D33" s="816"/>
      <c r="E33" s="816"/>
      <c r="F33" s="816"/>
      <c r="G33" s="816"/>
      <c r="H33" s="816"/>
      <c r="I33" s="816"/>
      <c r="J33" s="816"/>
      <c r="K33" s="816"/>
      <c r="L33" s="816"/>
      <c r="M33" s="816"/>
      <c r="N33" s="816"/>
      <c r="O33" s="816"/>
      <c r="P33" s="817"/>
      <c r="Q33" s="818">
        <v>135</v>
      </c>
      <c r="R33" s="819"/>
      <c r="S33" s="819"/>
      <c r="T33" s="819"/>
      <c r="U33" s="819"/>
      <c r="V33" s="819">
        <v>129</v>
      </c>
      <c r="W33" s="819"/>
      <c r="X33" s="819"/>
      <c r="Y33" s="819"/>
      <c r="Z33" s="819"/>
      <c r="AA33" s="819">
        <f t="shared" si="0"/>
        <v>6</v>
      </c>
      <c r="AB33" s="819"/>
      <c r="AC33" s="819"/>
      <c r="AD33" s="819"/>
      <c r="AE33" s="820"/>
      <c r="AF33" s="821">
        <v>6</v>
      </c>
      <c r="AG33" s="822"/>
      <c r="AH33" s="822"/>
      <c r="AI33" s="822"/>
      <c r="AJ33" s="823"/>
      <c r="AK33" s="890">
        <v>30</v>
      </c>
      <c r="AL33" s="891"/>
      <c r="AM33" s="891"/>
      <c r="AN33" s="891"/>
      <c r="AO33" s="891"/>
      <c r="AP33" s="891">
        <v>278</v>
      </c>
      <c r="AQ33" s="891"/>
      <c r="AR33" s="891"/>
      <c r="AS33" s="891"/>
      <c r="AT33" s="891"/>
      <c r="AU33" s="891">
        <v>173</v>
      </c>
      <c r="AV33" s="891"/>
      <c r="AW33" s="891"/>
      <c r="AX33" s="891"/>
      <c r="AY33" s="891"/>
      <c r="AZ33" s="892" t="s">
        <v>527</v>
      </c>
      <c r="BA33" s="892"/>
      <c r="BB33" s="892"/>
      <c r="BC33" s="892"/>
      <c r="BD33" s="892"/>
      <c r="BE33" s="888" t="s">
        <v>545</v>
      </c>
      <c r="BF33" s="888"/>
      <c r="BG33" s="888"/>
      <c r="BH33" s="888"/>
      <c r="BI33" s="889"/>
      <c r="BJ33" s="364"/>
      <c r="BK33" s="364"/>
      <c r="BL33" s="364"/>
      <c r="BM33" s="364"/>
      <c r="BN33" s="364"/>
      <c r="BO33" s="229"/>
      <c r="BP33" s="229"/>
      <c r="BQ33" s="226">
        <v>27</v>
      </c>
      <c r="BR33" s="227"/>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12"/>
    </row>
    <row r="34" spans="1:131" s="213" customFormat="1" ht="26.25" customHeight="1" x14ac:dyDescent="0.15">
      <c r="A34" s="230">
        <v>7</v>
      </c>
      <c r="B34" s="815" t="s">
        <v>546</v>
      </c>
      <c r="C34" s="816"/>
      <c r="D34" s="816"/>
      <c r="E34" s="816"/>
      <c r="F34" s="816"/>
      <c r="G34" s="816"/>
      <c r="H34" s="816"/>
      <c r="I34" s="816"/>
      <c r="J34" s="816"/>
      <c r="K34" s="816"/>
      <c r="L34" s="816"/>
      <c r="M34" s="816"/>
      <c r="N34" s="816"/>
      <c r="O34" s="816"/>
      <c r="P34" s="817"/>
      <c r="Q34" s="818">
        <v>132</v>
      </c>
      <c r="R34" s="819"/>
      <c r="S34" s="819"/>
      <c r="T34" s="819"/>
      <c r="U34" s="819"/>
      <c r="V34" s="819">
        <v>130</v>
      </c>
      <c r="W34" s="819"/>
      <c r="X34" s="819"/>
      <c r="Y34" s="819"/>
      <c r="Z34" s="819"/>
      <c r="AA34" s="819">
        <f t="shared" si="0"/>
        <v>2</v>
      </c>
      <c r="AB34" s="819"/>
      <c r="AC34" s="819"/>
      <c r="AD34" s="819"/>
      <c r="AE34" s="820"/>
      <c r="AF34" s="821">
        <v>2</v>
      </c>
      <c r="AG34" s="822"/>
      <c r="AH34" s="822"/>
      <c r="AI34" s="822"/>
      <c r="AJ34" s="823"/>
      <c r="AK34" s="890">
        <v>69</v>
      </c>
      <c r="AL34" s="891"/>
      <c r="AM34" s="891"/>
      <c r="AN34" s="891"/>
      <c r="AO34" s="891"/>
      <c r="AP34" s="891">
        <v>666</v>
      </c>
      <c r="AQ34" s="891"/>
      <c r="AR34" s="891"/>
      <c r="AS34" s="891"/>
      <c r="AT34" s="891"/>
      <c r="AU34" s="891">
        <v>666</v>
      </c>
      <c r="AV34" s="891"/>
      <c r="AW34" s="891"/>
      <c r="AX34" s="891"/>
      <c r="AY34" s="891"/>
      <c r="AZ34" s="892" t="s">
        <v>547</v>
      </c>
      <c r="BA34" s="892"/>
      <c r="BB34" s="892"/>
      <c r="BC34" s="892"/>
      <c r="BD34" s="892"/>
      <c r="BE34" s="888" t="s">
        <v>548</v>
      </c>
      <c r="BF34" s="888"/>
      <c r="BG34" s="888"/>
      <c r="BH34" s="888"/>
      <c r="BI34" s="889"/>
      <c r="BJ34" s="364"/>
      <c r="BK34" s="364"/>
      <c r="BL34" s="364"/>
      <c r="BM34" s="364"/>
      <c r="BN34" s="364"/>
      <c r="BO34" s="229"/>
      <c r="BP34" s="229"/>
      <c r="BQ34" s="226">
        <v>28</v>
      </c>
      <c r="BR34" s="227"/>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12"/>
    </row>
    <row r="35" spans="1:131" s="213" customFormat="1" ht="26.25" customHeight="1" x14ac:dyDescent="0.15">
      <c r="A35" s="230">
        <v>8</v>
      </c>
      <c r="B35" s="815" t="s">
        <v>549</v>
      </c>
      <c r="C35" s="816"/>
      <c r="D35" s="816"/>
      <c r="E35" s="816"/>
      <c r="F35" s="816"/>
      <c r="G35" s="816"/>
      <c r="H35" s="816"/>
      <c r="I35" s="816"/>
      <c r="J35" s="816"/>
      <c r="K35" s="816"/>
      <c r="L35" s="816"/>
      <c r="M35" s="816"/>
      <c r="N35" s="816"/>
      <c r="O35" s="816"/>
      <c r="P35" s="817"/>
      <c r="Q35" s="818">
        <v>545</v>
      </c>
      <c r="R35" s="819"/>
      <c r="S35" s="819"/>
      <c r="T35" s="819"/>
      <c r="U35" s="819"/>
      <c r="V35" s="819">
        <v>536</v>
      </c>
      <c r="W35" s="819"/>
      <c r="X35" s="819"/>
      <c r="Y35" s="819"/>
      <c r="Z35" s="819"/>
      <c r="AA35" s="819">
        <f t="shared" si="0"/>
        <v>9</v>
      </c>
      <c r="AB35" s="819"/>
      <c r="AC35" s="819"/>
      <c r="AD35" s="819"/>
      <c r="AE35" s="820"/>
      <c r="AF35" s="821">
        <v>9</v>
      </c>
      <c r="AG35" s="822"/>
      <c r="AH35" s="822"/>
      <c r="AI35" s="822"/>
      <c r="AJ35" s="823"/>
      <c r="AK35" s="890">
        <v>84</v>
      </c>
      <c r="AL35" s="891"/>
      <c r="AM35" s="891"/>
      <c r="AN35" s="891"/>
      <c r="AO35" s="891"/>
      <c r="AP35" s="891">
        <v>1978</v>
      </c>
      <c r="AQ35" s="891"/>
      <c r="AR35" s="891"/>
      <c r="AS35" s="891"/>
      <c r="AT35" s="891"/>
      <c r="AU35" s="891">
        <v>789</v>
      </c>
      <c r="AV35" s="891"/>
      <c r="AW35" s="891"/>
      <c r="AX35" s="891"/>
      <c r="AY35" s="891"/>
      <c r="AZ35" s="892" t="s">
        <v>547</v>
      </c>
      <c r="BA35" s="892"/>
      <c r="BB35" s="892"/>
      <c r="BC35" s="892"/>
      <c r="BD35" s="892"/>
      <c r="BE35" s="888" t="s">
        <v>548</v>
      </c>
      <c r="BF35" s="888"/>
      <c r="BG35" s="888"/>
      <c r="BH35" s="888"/>
      <c r="BI35" s="889"/>
      <c r="BJ35" s="364"/>
      <c r="BK35" s="364"/>
      <c r="BL35" s="364"/>
      <c r="BM35" s="364"/>
      <c r="BN35" s="364"/>
      <c r="BO35" s="229"/>
      <c r="BP35" s="229"/>
      <c r="BQ35" s="226">
        <v>29</v>
      </c>
      <c r="BR35" s="227"/>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12"/>
    </row>
    <row r="36" spans="1:131" s="213" customFormat="1" ht="26.25" customHeight="1" x14ac:dyDescent="0.15">
      <c r="A36" s="230">
        <v>9</v>
      </c>
      <c r="B36" s="815" t="s">
        <v>550</v>
      </c>
      <c r="C36" s="816"/>
      <c r="D36" s="816"/>
      <c r="E36" s="816"/>
      <c r="F36" s="816"/>
      <c r="G36" s="816"/>
      <c r="H36" s="816"/>
      <c r="I36" s="816"/>
      <c r="J36" s="816"/>
      <c r="K36" s="816"/>
      <c r="L36" s="816"/>
      <c r="M36" s="816"/>
      <c r="N36" s="816"/>
      <c r="O36" s="816"/>
      <c r="P36" s="817"/>
      <c r="Q36" s="818">
        <v>473</v>
      </c>
      <c r="R36" s="819"/>
      <c r="S36" s="819"/>
      <c r="T36" s="819"/>
      <c r="U36" s="819"/>
      <c r="V36" s="819">
        <v>42</v>
      </c>
      <c r="W36" s="819"/>
      <c r="X36" s="819"/>
      <c r="Y36" s="819"/>
      <c r="Z36" s="819"/>
      <c r="AA36" s="819">
        <f t="shared" si="0"/>
        <v>431</v>
      </c>
      <c r="AB36" s="819"/>
      <c r="AC36" s="819"/>
      <c r="AD36" s="819"/>
      <c r="AE36" s="820"/>
      <c r="AF36" s="821">
        <v>453</v>
      </c>
      <c r="AG36" s="822"/>
      <c r="AH36" s="822"/>
      <c r="AI36" s="822"/>
      <c r="AJ36" s="823"/>
      <c r="AK36" s="890" t="s">
        <v>547</v>
      </c>
      <c r="AL36" s="891"/>
      <c r="AM36" s="891"/>
      <c r="AN36" s="891"/>
      <c r="AO36" s="891"/>
      <c r="AP36" s="891" t="s">
        <v>547</v>
      </c>
      <c r="AQ36" s="891"/>
      <c r="AR36" s="891"/>
      <c r="AS36" s="891"/>
      <c r="AT36" s="891"/>
      <c r="AU36" s="891" t="s">
        <v>547</v>
      </c>
      <c r="AV36" s="891"/>
      <c r="AW36" s="891"/>
      <c r="AX36" s="891"/>
      <c r="AY36" s="891"/>
      <c r="AZ36" s="892" t="s">
        <v>547</v>
      </c>
      <c r="BA36" s="892"/>
      <c r="BB36" s="892"/>
      <c r="BC36" s="892"/>
      <c r="BD36" s="892"/>
      <c r="BE36" s="888" t="s">
        <v>548</v>
      </c>
      <c r="BF36" s="888"/>
      <c r="BG36" s="888"/>
      <c r="BH36" s="888"/>
      <c r="BI36" s="889"/>
      <c r="BJ36" s="364"/>
      <c r="BK36" s="364"/>
      <c r="BL36" s="364"/>
      <c r="BM36" s="364"/>
      <c r="BN36" s="364"/>
      <c r="BO36" s="229"/>
      <c r="BP36" s="229"/>
      <c r="BQ36" s="226">
        <v>30</v>
      </c>
      <c r="BR36" s="227"/>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12"/>
    </row>
    <row r="37" spans="1:131" s="213" customFormat="1" ht="26.25" customHeight="1" x14ac:dyDescent="0.15">
      <c r="A37" s="230">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364"/>
      <c r="BK37" s="364"/>
      <c r="BL37" s="364"/>
      <c r="BM37" s="364"/>
      <c r="BN37" s="364"/>
      <c r="BO37" s="229"/>
      <c r="BP37" s="229"/>
      <c r="BQ37" s="226">
        <v>31</v>
      </c>
      <c r="BR37" s="227"/>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12"/>
    </row>
    <row r="38" spans="1:131" s="213" customFormat="1" ht="26.25" customHeight="1" x14ac:dyDescent="0.15">
      <c r="A38" s="230">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364"/>
      <c r="BK38" s="364"/>
      <c r="BL38" s="364"/>
      <c r="BM38" s="364"/>
      <c r="BN38" s="364"/>
      <c r="BO38" s="229"/>
      <c r="BP38" s="229"/>
      <c r="BQ38" s="226">
        <v>32</v>
      </c>
      <c r="BR38" s="227"/>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12"/>
    </row>
    <row r="39" spans="1:131" s="213" customFormat="1" ht="26.25" customHeight="1" x14ac:dyDescent="0.15">
      <c r="A39" s="230">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364"/>
      <c r="BK39" s="364"/>
      <c r="BL39" s="364"/>
      <c r="BM39" s="364"/>
      <c r="BN39" s="364"/>
      <c r="BO39" s="229"/>
      <c r="BP39" s="229"/>
      <c r="BQ39" s="226">
        <v>33</v>
      </c>
      <c r="BR39" s="227"/>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12"/>
    </row>
    <row r="40" spans="1:131" s="213" customFormat="1" ht="26.25" customHeight="1" x14ac:dyDescent="0.15">
      <c r="A40" s="225">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364"/>
      <c r="BK40" s="364"/>
      <c r="BL40" s="364"/>
      <c r="BM40" s="364"/>
      <c r="BN40" s="364"/>
      <c r="BO40" s="229"/>
      <c r="BP40" s="229"/>
      <c r="BQ40" s="226">
        <v>34</v>
      </c>
      <c r="BR40" s="227"/>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12"/>
    </row>
    <row r="41" spans="1:131" s="213" customFormat="1" ht="26.25" customHeight="1" x14ac:dyDescent="0.15">
      <c r="A41" s="225">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364"/>
      <c r="BK41" s="364"/>
      <c r="BL41" s="364"/>
      <c r="BM41" s="364"/>
      <c r="BN41" s="364"/>
      <c r="BO41" s="229"/>
      <c r="BP41" s="229"/>
      <c r="BQ41" s="226">
        <v>35</v>
      </c>
      <c r="BR41" s="227"/>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12"/>
    </row>
    <row r="42" spans="1:131" s="213" customFormat="1" ht="26.25" customHeight="1" x14ac:dyDescent="0.15">
      <c r="A42" s="225">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364"/>
      <c r="BK42" s="364"/>
      <c r="BL42" s="364"/>
      <c r="BM42" s="364"/>
      <c r="BN42" s="364"/>
      <c r="BO42" s="229"/>
      <c r="BP42" s="229"/>
      <c r="BQ42" s="226">
        <v>36</v>
      </c>
      <c r="BR42" s="227"/>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12"/>
    </row>
    <row r="43" spans="1:131" s="213" customFormat="1" ht="26.25" customHeight="1" x14ac:dyDescent="0.15">
      <c r="A43" s="225">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364"/>
      <c r="BK43" s="364"/>
      <c r="BL43" s="364"/>
      <c r="BM43" s="364"/>
      <c r="BN43" s="364"/>
      <c r="BO43" s="229"/>
      <c r="BP43" s="229"/>
      <c r="BQ43" s="226">
        <v>37</v>
      </c>
      <c r="BR43" s="227"/>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12"/>
    </row>
    <row r="44" spans="1:131" s="213" customFormat="1" ht="26.25" customHeight="1" x14ac:dyDescent="0.15">
      <c r="A44" s="225">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364"/>
      <c r="BK44" s="364"/>
      <c r="BL44" s="364"/>
      <c r="BM44" s="364"/>
      <c r="BN44" s="364"/>
      <c r="BO44" s="229"/>
      <c r="BP44" s="229"/>
      <c r="BQ44" s="226">
        <v>38</v>
      </c>
      <c r="BR44" s="227"/>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12"/>
    </row>
    <row r="45" spans="1:131" s="213" customFormat="1" ht="26.25" customHeight="1" x14ac:dyDescent="0.15">
      <c r="A45" s="225">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364"/>
      <c r="BK45" s="364"/>
      <c r="BL45" s="364"/>
      <c r="BM45" s="364"/>
      <c r="BN45" s="364"/>
      <c r="BO45" s="229"/>
      <c r="BP45" s="229"/>
      <c r="BQ45" s="226">
        <v>39</v>
      </c>
      <c r="BR45" s="227"/>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12"/>
    </row>
    <row r="46" spans="1:131" s="213" customFormat="1" ht="26.25" customHeight="1" x14ac:dyDescent="0.15">
      <c r="A46" s="225">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364"/>
      <c r="BK46" s="364"/>
      <c r="BL46" s="364"/>
      <c r="BM46" s="364"/>
      <c r="BN46" s="364"/>
      <c r="BO46" s="229"/>
      <c r="BP46" s="229"/>
      <c r="BQ46" s="226">
        <v>40</v>
      </c>
      <c r="BR46" s="227"/>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12"/>
    </row>
    <row r="47" spans="1:131" s="213" customFormat="1" ht="26.25" customHeight="1" x14ac:dyDescent="0.15">
      <c r="A47" s="225">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364"/>
      <c r="BK47" s="364"/>
      <c r="BL47" s="364"/>
      <c r="BM47" s="364"/>
      <c r="BN47" s="364"/>
      <c r="BO47" s="229"/>
      <c r="BP47" s="229"/>
      <c r="BQ47" s="226">
        <v>41</v>
      </c>
      <c r="BR47" s="227"/>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12"/>
    </row>
    <row r="48" spans="1:131" s="213" customFormat="1" ht="26.25" customHeight="1" x14ac:dyDescent="0.15">
      <c r="A48" s="225">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364"/>
      <c r="BK48" s="364"/>
      <c r="BL48" s="364"/>
      <c r="BM48" s="364"/>
      <c r="BN48" s="364"/>
      <c r="BO48" s="229"/>
      <c r="BP48" s="229"/>
      <c r="BQ48" s="226">
        <v>42</v>
      </c>
      <c r="BR48" s="227"/>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12"/>
    </row>
    <row r="49" spans="1:131" s="213" customFormat="1" ht="26.25" customHeight="1" x14ac:dyDescent="0.15">
      <c r="A49" s="225">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364"/>
      <c r="BK49" s="364"/>
      <c r="BL49" s="364"/>
      <c r="BM49" s="364"/>
      <c r="BN49" s="364"/>
      <c r="BO49" s="229"/>
      <c r="BP49" s="229"/>
      <c r="BQ49" s="226">
        <v>43</v>
      </c>
      <c r="BR49" s="227"/>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12"/>
    </row>
    <row r="50" spans="1:131" s="213" customFormat="1" ht="26.25" customHeight="1" x14ac:dyDescent="0.15">
      <c r="A50" s="225">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364"/>
      <c r="BK50" s="364"/>
      <c r="BL50" s="364"/>
      <c r="BM50" s="364"/>
      <c r="BN50" s="364"/>
      <c r="BO50" s="229"/>
      <c r="BP50" s="229"/>
      <c r="BQ50" s="226">
        <v>44</v>
      </c>
      <c r="BR50" s="227"/>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12"/>
    </row>
    <row r="51" spans="1:131" s="213" customFormat="1" ht="26.25" customHeight="1" x14ac:dyDescent="0.15">
      <c r="A51" s="225">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364"/>
      <c r="BK51" s="364"/>
      <c r="BL51" s="364"/>
      <c r="BM51" s="364"/>
      <c r="BN51" s="364"/>
      <c r="BO51" s="229"/>
      <c r="BP51" s="229"/>
      <c r="BQ51" s="226">
        <v>45</v>
      </c>
      <c r="BR51" s="227"/>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12"/>
    </row>
    <row r="52" spans="1:131" s="213" customFormat="1" ht="26.25" customHeight="1" x14ac:dyDescent="0.15">
      <c r="A52" s="225">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364"/>
      <c r="BK52" s="364"/>
      <c r="BL52" s="364"/>
      <c r="BM52" s="364"/>
      <c r="BN52" s="364"/>
      <c r="BO52" s="229"/>
      <c r="BP52" s="229"/>
      <c r="BQ52" s="226">
        <v>46</v>
      </c>
      <c r="BR52" s="227"/>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12"/>
    </row>
    <row r="53" spans="1:131" s="213" customFormat="1" ht="26.25" customHeight="1" x14ac:dyDescent="0.15">
      <c r="A53" s="225">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364"/>
      <c r="BK53" s="364"/>
      <c r="BL53" s="364"/>
      <c r="BM53" s="364"/>
      <c r="BN53" s="364"/>
      <c r="BO53" s="229"/>
      <c r="BP53" s="229"/>
      <c r="BQ53" s="226">
        <v>47</v>
      </c>
      <c r="BR53" s="227"/>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12"/>
    </row>
    <row r="54" spans="1:131" s="213" customFormat="1" ht="26.25" customHeight="1" x14ac:dyDescent="0.15">
      <c r="A54" s="225">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364"/>
      <c r="BK54" s="364"/>
      <c r="BL54" s="364"/>
      <c r="BM54" s="364"/>
      <c r="BN54" s="364"/>
      <c r="BO54" s="229"/>
      <c r="BP54" s="229"/>
      <c r="BQ54" s="226">
        <v>48</v>
      </c>
      <c r="BR54" s="227"/>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12"/>
    </row>
    <row r="55" spans="1:131" s="213" customFormat="1" ht="26.25" customHeight="1" x14ac:dyDescent="0.15">
      <c r="A55" s="225">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364"/>
      <c r="BK55" s="364"/>
      <c r="BL55" s="364"/>
      <c r="BM55" s="364"/>
      <c r="BN55" s="364"/>
      <c r="BO55" s="229"/>
      <c r="BP55" s="229"/>
      <c r="BQ55" s="226">
        <v>49</v>
      </c>
      <c r="BR55" s="227"/>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12"/>
    </row>
    <row r="56" spans="1:131" s="213" customFormat="1" ht="26.25" customHeight="1" x14ac:dyDescent="0.15">
      <c r="A56" s="225">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364"/>
      <c r="BK56" s="364"/>
      <c r="BL56" s="364"/>
      <c r="BM56" s="364"/>
      <c r="BN56" s="364"/>
      <c r="BO56" s="229"/>
      <c r="BP56" s="229"/>
      <c r="BQ56" s="226">
        <v>50</v>
      </c>
      <c r="BR56" s="227"/>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12"/>
    </row>
    <row r="57" spans="1:131" s="213" customFormat="1" ht="26.25" customHeight="1" x14ac:dyDescent="0.15">
      <c r="A57" s="225">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364"/>
      <c r="BK57" s="364"/>
      <c r="BL57" s="364"/>
      <c r="BM57" s="364"/>
      <c r="BN57" s="364"/>
      <c r="BO57" s="229"/>
      <c r="BP57" s="229"/>
      <c r="BQ57" s="226">
        <v>51</v>
      </c>
      <c r="BR57" s="227"/>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12"/>
    </row>
    <row r="58" spans="1:131" s="213" customFormat="1" ht="26.25" customHeight="1" x14ac:dyDescent="0.15">
      <c r="A58" s="225">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364"/>
      <c r="BK58" s="364"/>
      <c r="BL58" s="364"/>
      <c r="BM58" s="364"/>
      <c r="BN58" s="364"/>
      <c r="BO58" s="229"/>
      <c r="BP58" s="229"/>
      <c r="BQ58" s="226">
        <v>52</v>
      </c>
      <c r="BR58" s="227"/>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12"/>
    </row>
    <row r="59" spans="1:131" s="213" customFormat="1" ht="26.25" customHeight="1" x14ac:dyDescent="0.15">
      <c r="A59" s="225">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364"/>
      <c r="BK59" s="364"/>
      <c r="BL59" s="364"/>
      <c r="BM59" s="364"/>
      <c r="BN59" s="364"/>
      <c r="BO59" s="229"/>
      <c r="BP59" s="229"/>
      <c r="BQ59" s="226">
        <v>53</v>
      </c>
      <c r="BR59" s="227"/>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12"/>
    </row>
    <row r="60" spans="1:131" s="213" customFormat="1" ht="26.25" customHeight="1" x14ac:dyDescent="0.15">
      <c r="A60" s="225">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364"/>
      <c r="BK60" s="364"/>
      <c r="BL60" s="364"/>
      <c r="BM60" s="364"/>
      <c r="BN60" s="364"/>
      <c r="BO60" s="229"/>
      <c r="BP60" s="229"/>
      <c r="BQ60" s="226">
        <v>54</v>
      </c>
      <c r="BR60" s="227"/>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12"/>
    </row>
    <row r="61" spans="1:131" s="213" customFormat="1" ht="26.25" customHeight="1" thickBot="1" x14ac:dyDescent="0.2">
      <c r="A61" s="225">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364"/>
      <c r="BK61" s="364"/>
      <c r="BL61" s="364"/>
      <c r="BM61" s="364"/>
      <c r="BN61" s="364"/>
      <c r="BO61" s="229"/>
      <c r="BP61" s="229"/>
      <c r="BQ61" s="226">
        <v>55</v>
      </c>
      <c r="BR61" s="227"/>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12"/>
    </row>
    <row r="62" spans="1:131" s="213" customFormat="1" ht="26.25" customHeight="1" x14ac:dyDescent="0.15">
      <c r="A62" s="225">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279</v>
      </c>
      <c r="BK62" s="866"/>
      <c r="BL62" s="866"/>
      <c r="BM62" s="866"/>
      <c r="BN62" s="867"/>
      <c r="BO62" s="229"/>
      <c r="BP62" s="229"/>
      <c r="BQ62" s="226">
        <v>56</v>
      </c>
      <c r="BR62" s="227"/>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12"/>
    </row>
    <row r="63" spans="1:131" s="213" customFormat="1" ht="26.25" customHeight="1" thickBot="1" x14ac:dyDescent="0.2">
      <c r="A63" s="228" t="s">
        <v>275</v>
      </c>
      <c r="B63" s="850" t="s">
        <v>280</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452</v>
      </c>
      <c r="AG63" s="902"/>
      <c r="AH63" s="902"/>
      <c r="AI63" s="902"/>
      <c r="AJ63" s="903"/>
      <c r="AK63" s="904"/>
      <c r="AL63" s="899"/>
      <c r="AM63" s="899"/>
      <c r="AN63" s="899"/>
      <c r="AO63" s="899"/>
      <c r="AP63" s="902">
        <f>SUM(AP28:AT36)</f>
        <v>5306</v>
      </c>
      <c r="AQ63" s="902"/>
      <c r="AR63" s="902"/>
      <c r="AS63" s="902"/>
      <c r="AT63" s="902"/>
      <c r="AU63" s="902">
        <f>SUM(AU28:AY36)</f>
        <v>1828</v>
      </c>
      <c r="AV63" s="902"/>
      <c r="AW63" s="902"/>
      <c r="AX63" s="902"/>
      <c r="AY63" s="902"/>
      <c r="AZ63" s="906"/>
      <c r="BA63" s="906"/>
      <c r="BB63" s="906"/>
      <c r="BC63" s="906"/>
      <c r="BD63" s="906"/>
      <c r="BE63" s="907"/>
      <c r="BF63" s="907"/>
      <c r="BG63" s="907"/>
      <c r="BH63" s="907"/>
      <c r="BI63" s="908"/>
      <c r="BJ63" s="909" t="s">
        <v>528</v>
      </c>
      <c r="BK63" s="910"/>
      <c r="BL63" s="910"/>
      <c r="BM63" s="910"/>
      <c r="BN63" s="911"/>
      <c r="BO63" s="229"/>
      <c r="BP63" s="229"/>
      <c r="BQ63" s="226">
        <v>57</v>
      </c>
      <c r="BR63" s="227"/>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12"/>
    </row>
    <row r="64" spans="1:131" s="213" customFormat="1" ht="26.25" customHeight="1" x14ac:dyDescent="0.15">
      <c r="A64" s="229"/>
      <c r="B64" s="229"/>
      <c r="C64" s="229"/>
      <c r="D64" s="229"/>
      <c r="E64" s="229"/>
      <c r="F64" s="229"/>
      <c r="G64" s="229"/>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29"/>
      <c r="AY64" s="229"/>
      <c r="AZ64" s="229"/>
      <c r="BA64" s="229"/>
      <c r="BB64" s="229"/>
      <c r="BC64" s="229"/>
      <c r="BD64" s="229"/>
      <c r="BE64" s="229"/>
      <c r="BF64" s="229"/>
      <c r="BG64" s="229"/>
      <c r="BH64" s="229"/>
      <c r="BI64" s="229"/>
      <c r="BJ64" s="229"/>
      <c r="BK64" s="229"/>
      <c r="BL64" s="229"/>
      <c r="BM64" s="229"/>
      <c r="BN64" s="229"/>
      <c r="BO64" s="229"/>
      <c r="BP64" s="229"/>
      <c r="BQ64" s="226">
        <v>58</v>
      </c>
      <c r="BR64" s="227"/>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12"/>
    </row>
    <row r="65" spans="1:131" s="213" customFormat="1" ht="26.25" customHeight="1" thickBot="1" x14ac:dyDescent="0.2">
      <c r="A65" s="364" t="s">
        <v>281</v>
      </c>
      <c r="B65" s="364"/>
      <c r="C65" s="364"/>
      <c r="D65" s="364"/>
      <c r="E65" s="364"/>
      <c r="F65" s="364"/>
      <c r="G65" s="364"/>
      <c r="H65" s="364"/>
      <c r="I65" s="364"/>
      <c r="J65" s="364"/>
      <c r="K65" s="364"/>
      <c r="L65" s="364"/>
      <c r="M65" s="364"/>
      <c r="N65" s="364"/>
      <c r="O65" s="364"/>
      <c r="P65" s="364"/>
      <c r="Q65" s="364"/>
      <c r="R65" s="364"/>
      <c r="S65" s="364"/>
      <c r="T65" s="364"/>
      <c r="U65" s="364"/>
      <c r="V65" s="364"/>
      <c r="W65" s="364"/>
      <c r="X65" s="364"/>
      <c r="Y65" s="364"/>
      <c r="Z65" s="364"/>
      <c r="AA65" s="364"/>
      <c r="AB65" s="364"/>
      <c r="AC65" s="364"/>
      <c r="AD65" s="364"/>
      <c r="AE65" s="364"/>
      <c r="AF65" s="364"/>
      <c r="AG65" s="364"/>
      <c r="AH65" s="364"/>
      <c r="AI65" s="364"/>
      <c r="AJ65" s="364"/>
      <c r="AK65" s="364"/>
      <c r="AL65" s="364"/>
      <c r="AM65" s="364"/>
      <c r="AN65" s="364"/>
      <c r="AO65" s="364"/>
      <c r="AP65" s="364"/>
      <c r="AQ65" s="364"/>
      <c r="AR65" s="364"/>
      <c r="AS65" s="364"/>
      <c r="AT65" s="364"/>
      <c r="AU65" s="364"/>
      <c r="AV65" s="364"/>
      <c r="AW65" s="364"/>
      <c r="AX65" s="364"/>
      <c r="AY65" s="364"/>
      <c r="AZ65" s="364"/>
      <c r="BA65" s="364"/>
      <c r="BB65" s="364"/>
      <c r="BC65" s="364"/>
      <c r="BD65" s="364"/>
      <c r="BE65" s="229"/>
      <c r="BF65" s="229"/>
      <c r="BG65" s="229"/>
      <c r="BH65" s="229"/>
      <c r="BI65" s="229"/>
      <c r="BJ65" s="229"/>
      <c r="BK65" s="229"/>
      <c r="BL65" s="229"/>
      <c r="BM65" s="229"/>
      <c r="BN65" s="229"/>
      <c r="BO65" s="229"/>
      <c r="BP65" s="229"/>
      <c r="BQ65" s="226">
        <v>59</v>
      </c>
      <c r="BR65" s="227"/>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12"/>
    </row>
    <row r="66" spans="1:131" s="213" customFormat="1" ht="26.25" customHeight="1" x14ac:dyDescent="0.15">
      <c r="A66" s="800" t="s">
        <v>282</v>
      </c>
      <c r="B66" s="801"/>
      <c r="C66" s="801"/>
      <c r="D66" s="801"/>
      <c r="E66" s="801"/>
      <c r="F66" s="801"/>
      <c r="G66" s="801"/>
      <c r="H66" s="801"/>
      <c r="I66" s="801"/>
      <c r="J66" s="801"/>
      <c r="K66" s="801"/>
      <c r="L66" s="801"/>
      <c r="M66" s="801"/>
      <c r="N66" s="801"/>
      <c r="O66" s="801"/>
      <c r="P66" s="802"/>
      <c r="Q66" s="777" t="s">
        <v>530</v>
      </c>
      <c r="R66" s="778"/>
      <c r="S66" s="778"/>
      <c r="T66" s="778"/>
      <c r="U66" s="779"/>
      <c r="V66" s="777" t="s">
        <v>531</v>
      </c>
      <c r="W66" s="778"/>
      <c r="X66" s="778"/>
      <c r="Y66" s="778"/>
      <c r="Z66" s="779"/>
      <c r="AA66" s="777" t="s">
        <v>532</v>
      </c>
      <c r="AB66" s="778"/>
      <c r="AC66" s="778"/>
      <c r="AD66" s="778"/>
      <c r="AE66" s="779"/>
      <c r="AF66" s="912" t="s">
        <v>533</v>
      </c>
      <c r="AG66" s="873"/>
      <c r="AH66" s="873"/>
      <c r="AI66" s="873"/>
      <c r="AJ66" s="913"/>
      <c r="AK66" s="777" t="s">
        <v>534</v>
      </c>
      <c r="AL66" s="801"/>
      <c r="AM66" s="801"/>
      <c r="AN66" s="801"/>
      <c r="AO66" s="802"/>
      <c r="AP66" s="777" t="s">
        <v>535</v>
      </c>
      <c r="AQ66" s="778"/>
      <c r="AR66" s="778"/>
      <c r="AS66" s="778"/>
      <c r="AT66" s="779"/>
      <c r="AU66" s="777" t="s">
        <v>551</v>
      </c>
      <c r="AV66" s="778"/>
      <c r="AW66" s="778"/>
      <c r="AX66" s="778"/>
      <c r="AY66" s="779"/>
      <c r="AZ66" s="777" t="s">
        <v>271</v>
      </c>
      <c r="BA66" s="778"/>
      <c r="BB66" s="778"/>
      <c r="BC66" s="778"/>
      <c r="BD66" s="789"/>
      <c r="BE66" s="229"/>
      <c r="BF66" s="229"/>
      <c r="BG66" s="229"/>
      <c r="BH66" s="229"/>
      <c r="BI66" s="229"/>
      <c r="BJ66" s="229"/>
      <c r="BK66" s="229"/>
      <c r="BL66" s="229"/>
      <c r="BM66" s="229"/>
      <c r="BN66" s="229"/>
      <c r="BO66" s="229"/>
      <c r="BP66" s="229"/>
      <c r="BQ66" s="226">
        <v>60</v>
      </c>
      <c r="BR66" s="231"/>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12"/>
    </row>
    <row r="67" spans="1:131" s="213"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29"/>
      <c r="BF67" s="229"/>
      <c r="BG67" s="229"/>
      <c r="BH67" s="229"/>
      <c r="BI67" s="229"/>
      <c r="BJ67" s="229"/>
      <c r="BK67" s="229"/>
      <c r="BL67" s="229"/>
      <c r="BM67" s="229"/>
      <c r="BN67" s="229"/>
      <c r="BO67" s="229"/>
      <c r="BP67" s="229"/>
      <c r="BQ67" s="226">
        <v>61</v>
      </c>
      <c r="BR67" s="231"/>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12"/>
    </row>
    <row r="68" spans="1:131" s="213" customFormat="1" ht="26.25" customHeight="1" thickTop="1" x14ac:dyDescent="0.15">
      <c r="A68" s="222">
        <v>1</v>
      </c>
      <c r="B68" s="929" t="s">
        <v>417</v>
      </c>
      <c r="C68" s="930"/>
      <c r="D68" s="930"/>
      <c r="E68" s="930"/>
      <c r="F68" s="930"/>
      <c r="G68" s="930"/>
      <c r="H68" s="930"/>
      <c r="I68" s="930"/>
      <c r="J68" s="930"/>
      <c r="K68" s="930"/>
      <c r="L68" s="930"/>
      <c r="M68" s="930"/>
      <c r="N68" s="930"/>
      <c r="O68" s="930"/>
      <c r="P68" s="931"/>
      <c r="Q68" s="932">
        <v>5902</v>
      </c>
      <c r="R68" s="926"/>
      <c r="S68" s="926"/>
      <c r="T68" s="926"/>
      <c r="U68" s="926"/>
      <c r="V68" s="926">
        <v>5758</v>
      </c>
      <c r="W68" s="926"/>
      <c r="X68" s="926"/>
      <c r="Y68" s="926"/>
      <c r="Z68" s="926"/>
      <c r="AA68" s="926">
        <v>144</v>
      </c>
      <c r="AB68" s="926"/>
      <c r="AC68" s="926"/>
      <c r="AD68" s="926"/>
      <c r="AE68" s="926"/>
      <c r="AF68" s="926">
        <v>144</v>
      </c>
      <c r="AG68" s="926"/>
      <c r="AH68" s="926"/>
      <c r="AI68" s="926"/>
      <c r="AJ68" s="926"/>
      <c r="AK68" s="926" t="s">
        <v>552</v>
      </c>
      <c r="AL68" s="926"/>
      <c r="AM68" s="926"/>
      <c r="AN68" s="926"/>
      <c r="AO68" s="926"/>
      <c r="AP68" s="926">
        <v>224</v>
      </c>
      <c r="AQ68" s="926"/>
      <c r="AR68" s="926"/>
      <c r="AS68" s="926"/>
      <c r="AT68" s="926"/>
      <c r="AU68" s="926" t="s">
        <v>552</v>
      </c>
      <c r="AV68" s="926"/>
      <c r="AW68" s="926"/>
      <c r="AX68" s="926"/>
      <c r="AY68" s="926"/>
      <c r="AZ68" s="927"/>
      <c r="BA68" s="927"/>
      <c r="BB68" s="927"/>
      <c r="BC68" s="927"/>
      <c r="BD68" s="928"/>
      <c r="BE68" s="229"/>
      <c r="BF68" s="229"/>
      <c r="BG68" s="229"/>
      <c r="BH68" s="229"/>
      <c r="BI68" s="229"/>
      <c r="BJ68" s="229"/>
      <c r="BK68" s="229"/>
      <c r="BL68" s="229"/>
      <c r="BM68" s="229"/>
      <c r="BN68" s="229"/>
      <c r="BO68" s="229"/>
      <c r="BP68" s="229"/>
      <c r="BQ68" s="226">
        <v>62</v>
      </c>
      <c r="BR68" s="231"/>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12"/>
    </row>
    <row r="69" spans="1:131" s="213" customFormat="1" ht="26.25" customHeight="1" x14ac:dyDescent="0.15">
      <c r="A69" s="225">
        <v>2</v>
      </c>
      <c r="B69" s="933" t="s">
        <v>418</v>
      </c>
      <c r="C69" s="934"/>
      <c r="D69" s="934"/>
      <c r="E69" s="934"/>
      <c r="F69" s="934"/>
      <c r="G69" s="934"/>
      <c r="H69" s="934"/>
      <c r="I69" s="934"/>
      <c r="J69" s="934"/>
      <c r="K69" s="934"/>
      <c r="L69" s="934"/>
      <c r="M69" s="934"/>
      <c r="N69" s="934"/>
      <c r="O69" s="934"/>
      <c r="P69" s="935"/>
      <c r="Q69" s="936">
        <v>3145</v>
      </c>
      <c r="R69" s="891"/>
      <c r="S69" s="891"/>
      <c r="T69" s="891"/>
      <c r="U69" s="891"/>
      <c r="V69" s="891">
        <v>2686</v>
      </c>
      <c r="W69" s="891"/>
      <c r="X69" s="891"/>
      <c r="Y69" s="891"/>
      <c r="Z69" s="891"/>
      <c r="AA69" s="891">
        <v>459</v>
      </c>
      <c r="AB69" s="891"/>
      <c r="AC69" s="891"/>
      <c r="AD69" s="891"/>
      <c r="AE69" s="891"/>
      <c r="AF69" s="891">
        <v>459</v>
      </c>
      <c r="AG69" s="891"/>
      <c r="AH69" s="891"/>
      <c r="AI69" s="891"/>
      <c r="AJ69" s="891"/>
      <c r="AK69" s="891" t="s">
        <v>552</v>
      </c>
      <c r="AL69" s="891"/>
      <c r="AM69" s="891"/>
      <c r="AN69" s="891"/>
      <c r="AO69" s="891"/>
      <c r="AP69" s="891">
        <v>1503</v>
      </c>
      <c r="AQ69" s="891"/>
      <c r="AR69" s="891"/>
      <c r="AS69" s="891"/>
      <c r="AT69" s="891"/>
      <c r="AU69" s="891">
        <v>47</v>
      </c>
      <c r="AV69" s="891"/>
      <c r="AW69" s="891"/>
      <c r="AX69" s="891"/>
      <c r="AY69" s="891"/>
      <c r="AZ69" s="937"/>
      <c r="BA69" s="937"/>
      <c r="BB69" s="937"/>
      <c r="BC69" s="937"/>
      <c r="BD69" s="938"/>
      <c r="BE69" s="229"/>
      <c r="BF69" s="229"/>
      <c r="BG69" s="229"/>
      <c r="BH69" s="229"/>
      <c r="BI69" s="229"/>
      <c r="BJ69" s="229"/>
      <c r="BK69" s="229"/>
      <c r="BL69" s="229"/>
      <c r="BM69" s="229"/>
      <c r="BN69" s="229"/>
      <c r="BO69" s="229"/>
      <c r="BP69" s="229"/>
      <c r="BQ69" s="226">
        <v>63</v>
      </c>
      <c r="BR69" s="231"/>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12"/>
    </row>
    <row r="70" spans="1:131" s="213" customFormat="1" ht="26.25" customHeight="1" x14ac:dyDescent="0.15">
      <c r="A70" s="225">
        <v>3</v>
      </c>
      <c r="B70" s="933" t="s">
        <v>419</v>
      </c>
      <c r="C70" s="934"/>
      <c r="D70" s="934"/>
      <c r="E70" s="934"/>
      <c r="F70" s="934"/>
      <c r="G70" s="934"/>
      <c r="H70" s="934"/>
      <c r="I70" s="934"/>
      <c r="J70" s="934"/>
      <c r="K70" s="934"/>
      <c r="L70" s="934"/>
      <c r="M70" s="934"/>
      <c r="N70" s="934"/>
      <c r="O70" s="934"/>
      <c r="P70" s="935"/>
      <c r="Q70" s="936">
        <v>215</v>
      </c>
      <c r="R70" s="891"/>
      <c r="S70" s="891"/>
      <c r="T70" s="891"/>
      <c r="U70" s="891"/>
      <c r="V70" s="891">
        <v>142</v>
      </c>
      <c r="W70" s="891"/>
      <c r="X70" s="891"/>
      <c r="Y70" s="891"/>
      <c r="Z70" s="891"/>
      <c r="AA70" s="891">
        <v>30</v>
      </c>
      <c r="AB70" s="891"/>
      <c r="AC70" s="891"/>
      <c r="AD70" s="891"/>
      <c r="AE70" s="891"/>
      <c r="AF70" s="891">
        <v>30</v>
      </c>
      <c r="AG70" s="891"/>
      <c r="AH70" s="891"/>
      <c r="AI70" s="891"/>
      <c r="AJ70" s="891"/>
      <c r="AK70" s="891" t="s">
        <v>552</v>
      </c>
      <c r="AL70" s="891"/>
      <c r="AM70" s="891"/>
      <c r="AN70" s="891"/>
      <c r="AO70" s="891"/>
      <c r="AP70" s="891" t="s">
        <v>552</v>
      </c>
      <c r="AQ70" s="891"/>
      <c r="AR70" s="891"/>
      <c r="AS70" s="891"/>
      <c r="AT70" s="891"/>
      <c r="AU70" s="891" t="s">
        <v>552</v>
      </c>
      <c r="AV70" s="891"/>
      <c r="AW70" s="891"/>
      <c r="AX70" s="891"/>
      <c r="AY70" s="891"/>
      <c r="AZ70" s="937" t="s">
        <v>420</v>
      </c>
      <c r="BA70" s="937"/>
      <c r="BB70" s="937"/>
      <c r="BC70" s="937"/>
      <c r="BD70" s="938"/>
      <c r="BE70" s="229"/>
      <c r="BF70" s="229"/>
      <c r="BG70" s="229"/>
      <c r="BH70" s="229"/>
      <c r="BI70" s="229"/>
      <c r="BJ70" s="229"/>
      <c r="BK70" s="229"/>
      <c r="BL70" s="229"/>
      <c r="BM70" s="229"/>
      <c r="BN70" s="229"/>
      <c r="BO70" s="229"/>
      <c r="BP70" s="229"/>
      <c r="BQ70" s="226">
        <v>64</v>
      </c>
      <c r="BR70" s="231"/>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12"/>
    </row>
    <row r="71" spans="1:131" s="213" customFormat="1" ht="26.25" customHeight="1" x14ac:dyDescent="0.15">
      <c r="A71" s="225">
        <v>4</v>
      </c>
      <c r="B71" s="933" t="s">
        <v>421</v>
      </c>
      <c r="C71" s="934"/>
      <c r="D71" s="934"/>
      <c r="E71" s="934"/>
      <c r="F71" s="934"/>
      <c r="G71" s="934"/>
      <c r="H71" s="934"/>
      <c r="I71" s="934"/>
      <c r="J71" s="934"/>
      <c r="K71" s="934"/>
      <c r="L71" s="934"/>
      <c r="M71" s="934"/>
      <c r="N71" s="934"/>
      <c r="O71" s="934"/>
      <c r="P71" s="935"/>
      <c r="Q71" s="936">
        <v>350</v>
      </c>
      <c r="R71" s="891"/>
      <c r="S71" s="891"/>
      <c r="T71" s="891"/>
      <c r="U71" s="891"/>
      <c r="V71" s="891">
        <v>324</v>
      </c>
      <c r="W71" s="891"/>
      <c r="X71" s="891"/>
      <c r="Y71" s="891"/>
      <c r="Z71" s="891"/>
      <c r="AA71" s="891">
        <v>26</v>
      </c>
      <c r="AB71" s="891"/>
      <c r="AC71" s="891"/>
      <c r="AD71" s="891"/>
      <c r="AE71" s="891"/>
      <c r="AF71" s="891">
        <v>26</v>
      </c>
      <c r="AG71" s="891"/>
      <c r="AH71" s="891"/>
      <c r="AI71" s="891"/>
      <c r="AJ71" s="891"/>
      <c r="AK71" s="891" t="s">
        <v>552</v>
      </c>
      <c r="AL71" s="891"/>
      <c r="AM71" s="891"/>
      <c r="AN71" s="891"/>
      <c r="AO71" s="891"/>
      <c r="AP71" s="891" t="s">
        <v>552</v>
      </c>
      <c r="AQ71" s="891"/>
      <c r="AR71" s="891"/>
      <c r="AS71" s="891"/>
      <c r="AT71" s="891"/>
      <c r="AU71" s="891" t="s">
        <v>552</v>
      </c>
      <c r="AV71" s="891"/>
      <c r="AW71" s="891"/>
      <c r="AX71" s="891"/>
      <c r="AY71" s="891"/>
      <c r="AZ71" s="937"/>
      <c r="BA71" s="937"/>
      <c r="BB71" s="937"/>
      <c r="BC71" s="937"/>
      <c r="BD71" s="938"/>
      <c r="BE71" s="229"/>
      <c r="BF71" s="229"/>
      <c r="BG71" s="229"/>
      <c r="BH71" s="229"/>
      <c r="BI71" s="229"/>
      <c r="BJ71" s="229"/>
      <c r="BK71" s="229"/>
      <c r="BL71" s="229"/>
      <c r="BM71" s="229"/>
      <c r="BN71" s="229"/>
      <c r="BO71" s="229"/>
      <c r="BP71" s="229"/>
      <c r="BQ71" s="226">
        <v>65</v>
      </c>
      <c r="BR71" s="231"/>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12"/>
    </row>
    <row r="72" spans="1:131" s="213" customFormat="1" ht="26.25" customHeight="1" x14ac:dyDescent="0.15">
      <c r="A72" s="225">
        <v>5</v>
      </c>
      <c r="B72" s="933" t="s">
        <v>422</v>
      </c>
      <c r="C72" s="934"/>
      <c r="D72" s="934"/>
      <c r="E72" s="934"/>
      <c r="F72" s="934"/>
      <c r="G72" s="934"/>
      <c r="H72" s="934"/>
      <c r="I72" s="934"/>
      <c r="J72" s="934"/>
      <c r="K72" s="934"/>
      <c r="L72" s="934"/>
      <c r="M72" s="934"/>
      <c r="N72" s="934"/>
      <c r="O72" s="934"/>
      <c r="P72" s="935"/>
      <c r="Q72" s="936">
        <v>1777</v>
      </c>
      <c r="R72" s="891"/>
      <c r="S72" s="891"/>
      <c r="T72" s="891"/>
      <c r="U72" s="891"/>
      <c r="V72" s="891">
        <v>1581</v>
      </c>
      <c r="W72" s="891"/>
      <c r="X72" s="891"/>
      <c r="Y72" s="891"/>
      <c r="Z72" s="891"/>
      <c r="AA72" s="891">
        <v>196</v>
      </c>
      <c r="AB72" s="891"/>
      <c r="AC72" s="891"/>
      <c r="AD72" s="891"/>
      <c r="AE72" s="891"/>
      <c r="AF72" s="891">
        <v>592</v>
      </c>
      <c r="AG72" s="891"/>
      <c r="AH72" s="891"/>
      <c r="AI72" s="891"/>
      <c r="AJ72" s="891"/>
      <c r="AK72" s="891" t="s">
        <v>552</v>
      </c>
      <c r="AL72" s="891"/>
      <c r="AM72" s="891"/>
      <c r="AN72" s="891"/>
      <c r="AO72" s="891"/>
      <c r="AP72" s="891">
        <v>6109</v>
      </c>
      <c r="AQ72" s="891"/>
      <c r="AR72" s="891"/>
      <c r="AS72" s="891"/>
      <c r="AT72" s="891"/>
      <c r="AU72" s="891">
        <v>5</v>
      </c>
      <c r="AV72" s="891"/>
      <c r="AW72" s="891"/>
      <c r="AX72" s="891"/>
      <c r="AY72" s="891"/>
      <c r="AZ72" s="937" t="s">
        <v>423</v>
      </c>
      <c r="BA72" s="937"/>
      <c r="BB72" s="937"/>
      <c r="BC72" s="937"/>
      <c r="BD72" s="938"/>
      <c r="BE72" s="229"/>
      <c r="BF72" s="229"/>
      <c r="BG72" s="229"/>
      <c r="BH72" s="229"/>
      <c r="BI72" s="229"/>
      <c r="BJ72" s="229"/>
      <c r="BK72" s="229"/>
      <c r="BL72" s="229"/>
      <c r="BM72" s="229"/>
      <c r="BN72" s="229"/>
      <c r="BO72" s="229"/>
      <c r="BP72" s="229"/>
      <c r="BQ72" s="226">
        <v>66</v>
      </c>
      <c r="BR72" s="231"/>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12"/>
    </row>
    <row r="73" spans="1:131" s="213" customFormat="1" ht="26.25" customHeight="1" x14ac:dyDescent="0.15">
      <c r="A73" s="225">
        <v>6</v>
      </c>
      <c r="B73" s="933"/>
      <c r="C73" s="934"/>
      <c r="D73" s="934"/>
      <c r="E73" s="934"/>
      <c r="F73" s="934"/>
      <c r="G73" s="934"/>
      <c r="H73" s="934"/>
      <c r="I73" s="934"/>
      <c r="J73" s="934"/>
      <c r="K73" s="934"/>
      <c r="L73" s="934"/>
      <c r="M73" s="934"/>
      <c r="N73" s="934"/>
      <c r="O73" s="934"/>
      <c r="P73" s="935"/>
      <c r="Q73" s="936"/>
      <c r="R73" s="891"/>
      <c r="S73" s="891"/>
      <c r="T73" s="891"/>
      <c r="U73" s="891"/>
      <c r="V73" s="891"/>
      <c r="W73" s="891"/>
      <c r="X73" s="891"/>
      <c r="Y73" s="891"/>
      <c r="Z73" s="891"/>
      <c r="AA73" s="891"/>
      <c r="AB73" s="891"/>
      <c r="AC73" s="891"/>
      <c r="AD73" s="891"/>
      <c r="AE73" s="891"/>
      <c r="AF73" s="891"/>
      <c r="AG73" s="891"/>
      <c r="AH73" s="891"/>
      <c r="AI73" s="891"/>
      <c r="AJ73" s="891"/>
      <c r="AK73" s="891"/>
      <c r="AL73" s="891"/>
      <c r="AM73" s="891"/>
      <c r="AN73" s="891"/>
      <c r="AO73" s="891"/>
      <c r="AP73" s="891"/>
      <c r="AQ73" s="891"/>
      <c r="AR73" s="891"/>
      <c r="AS73" s="891"/>
      <c r="AT73" s="891"/>
      <c r="AU73" s="891"/>
      <c r="AV73" s="891"/>
      <c r="AW73" s="891"/>
      <c r="AX73" s="891"/>
      <c r="AY73" s="891"/>
      <c r="AZ73" s="937"/>
      <c r="BA73" s="937"/>
      <c r="BB73" s="937"/>
      <c r="BC73" s="937"/>
      <c r="BD73" s="938"/>
      <c r="BE73" s="229"/>
      <c r="BF73" s="229"/>
      <c r="BG73" s="229"/>
      <c r="BH73" s="229"/>
      <c r="BI73" s="229"/>
      <c r="BJ73" s="229"/>
      <c r="BK73" s="229"/>
      <c r="BL73" s="229"/>
      <c r="BM73" s="229"/>
      <c r="BN73" s="229"/>
      <c r="BO73" s="229"/>
      <c r="BP73" s="229"/>
      <c r="BQ73" s="226">
        <v>67</v>
      </c>
      <c r="BR73" s="231"/>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12"/>
    </row>
    <row r="74" spans="1:131" s="213" customFormat="1" ht="26.25" customHeight="1" x14ac:dyDescent="0.15">
      <c r="A74" s="225">
        <v>7</v>
      </c>
      <c r="B74" s="933"/>
      <c r="C74" s="934"/>
      <c r="D74" s="934"/>
      <c r="E74" s="934"/>
      <c r="F74" s="934"/>
      <c r="G74" s="934"/>
      <c r="H74" s="934"/>
      <c r="I74" s="934"/>
      <c r="J74" s="934"/>
      <c r="K74" s="934"/>
      <c r="L74" s="934"/>
      <c r="M74" s="934"/>
      <c r="N74" s="934"/>
      <c r="O74" s="934"/>
      <c r="P74" s="935"/>
      <c r="Q74" s="936"/>
      <c r="R74" s="891"/>
      <c r="S74" s="891"/>
      <c r="T74" s="891"/>
      <c r="U74" s="891"/>
      <c r="V74" s="891"/>
      <c r="W74" s="891"/>
      <c r="X74" s="891"/>
      <c r="Y74" s="891"/>
      <c r="Z74" s="891"/>
      <c r="AA74" s="891"/>
      <c r="AB74" s="891"/>
      <c r="AC74" s="891"/>
      <c r="AD74" s="891"/>
      <c r="AE74" s="891"/>
      <c r="AF74" s="891"/>
      <c r="AG74" s="891"/>
      <c r="AH74" s="891"/>
      <c r="AI74" s="891"/>
      <c r="AJ74" s="891"/>
      <c r="AK74" s="891"/>
      <c r="AL74" s="891"/>
      <c r="AM74" s="891"/>
      <c r="AN74" s="891"/>
      <c r="AO74" s="891"/>
      <c r="AP74" s="891"/>
      <c r="AQ74" s="891"/>
      <c r="AR74" s="891"/>
      <c r="AS74" s="891"/>
      <c r="AT74" s="891"/>
      <c r="AU74" s="891"/>
      <c r="AV74" s="891"/>
      <c r="AW74" s="891"/>
      <c r="AX74" s="891"/>
      <c r="AY74" s="891"/>
      <c r="AZ74" s="937"/>
      <c r="BA74" s="937"/>
      <c r="BB74" s="937"/>
      <c r="BC74" s="937"/>
      <c r="BD74" s="938"/>
      <c r="BE74" s="229"/>
      <c r="BF74" s="229"/>
      <c r="BG74" s="229"/>
      <c r="BH74" s="229"/>
      <c r="BI74" s="229"/>
      <c r="BJ74" s="229"/>
      <c r="BK74" s="229"/>
      <c r="BL74" s="229"/>
      <c r="BM74" s="229"/>
      <c r="BN74" s="229"/>
      <c r="BO74" s="229"/>
      <c r="BP74" s="229"/>
      <c r="BQ74" s="226">
        <v>68</v>
      </c>
      <c r="BR74" s="231"/>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12"/>
    </row>
    <row r="75" spans="1:131" s="213" customFormat="1" ht="26.25" customHeight="1" x14ac:dyDescent="0.15">
      <c r="A75" s="225">
        <v>8</v>
      </c>
      <c r="B75" s="933"/>
      <c r="C75" s="934"/>
      <c r="D75" s="934"/>
      <c r="E75" s="934"/>
      <c r="F75" s="934"/>
      <c r="G75" s="934"/>
      <c r="H75" s="934"/>
      <c r="I75" s="934"/>
      <c r="J75" s="934"/>
      <c r="K75" s="934"/>
      <c r="L75" s="934"/>
      <c r="M75" s="934"/>
      <c r="N75" s="934"/>
      <c r="O75" s="934"/>
      <c r="P75" s="935"/>
      <c r="Q75" s="939"/>
      <c r="R75" s="940"/>
      <c r="S75" s="940"/>
      <c r="T75" s="940"/>
      <c r="U75" s="890"/>
      <c r="V75" s="941"/>
      <c r="W75" s="940"/>
      <c r="X75" s="940"/>
      <c r="Y75" s="940"/>
      <c r="Z75" s="890"/>
      <c r="AA75" s="941"/>
      <c r="AB75" s="940"/>
      <c r="AC75" s="940"/>
      <c r="AD75" s="940"/>
      <c r="AE75" s="890"/>
      <c r="AF75" s="941"/>
      <c r="AG75" s="940"/>
      <c r="AH75" s="940"/>
      <c r="AI75" s="940"/>
      <c r="AJ75" s="890"/>
      <c r="AK75" s="941"/>
      <c r="AL75" s="940"/>
      <c r="AM75" s="940"/>
      <c r="AN75" s="940"/>
      <c r="AO75" s="890"/>
      <c r="AP75" s="941"/>
      <c r="AQ75" s="940"/>
      <c r="AR75" s="940"/>
      <c r="AS75" s="940"/>
      <c r="AT75" s="890"/>
      <c r="AU75" s="941"/>
      <c r="AV75" s="940"/>
      <c r="AW75" s="940"/>
      <c r="AX75" s="940"/>
      <c r="AY75" s="890"/>
      <c r="AZ75" s="937"/>
      <c r="BA75" s="937"/>
      <c r="BB75" s="937"/>
      <c r="BC75" s="937"/>
      <c r="BD75" s="938"/>
      <c r="BE75" s="229"/>
      <c r="BF75" s="229"/>
      <c r="BG75" s="229"/>
      <c r="BH75" s="229"/>
      <c r="BI75" s="229"/>
      <c r="BJ75" s="229"/>
      <c r="BK75" s="229"/>
      <c r="BL75" s="229"/>
      <c r="BM75" s="229"/>
      <c r="BN75" s="229"/>
      <c r="BO75" s="229"/>
      <c r="BP75" s="229"/>
      <c r="BQ75" s="226">
        <v>69</v>
      </c>
      <c r="BR75" s="231"/>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12"/>
    </row>
    <row r="76" spans="1:131" s="213" customFormat="1" ht="26.25" customHeight="1" x14ac:dyDescent="0.15">
      <c r="A76" s="225">
        <v>9</v>
      </c>
      <c r="B76" s="933"/>
      <c r="C76" s="934"/>
      <c r="D76" s="934"/>
      <c r="E76" s="934"/>
      <c r="F76" s="934"/>
      <c r="G76" s="934"/>
      <c r="H76" s="934"/>
      <c r="I76" s="934"/>
      <c r="J76" s="934"/>
      <c r="K76" s="934"/>
      <c r="L76" s="934"/>
      <c r="M76" s="934"/>
      <c r="N76" s="934"/>
      <c r="O76" s="934"/>
      <c r="P76" s="935"/>
      <c r="Q76" s="939"/>
      <c r="R76" s="940"/>
      <c r="S76" s="940"/>
      <c r="T76" s="940"/>
      <c r="U76" s="890"/>
      <c r="V76" s="941"/>
      <c r="W76" s="940"/>
      <c r="X76" s="940"/>
      <c r="Y76" s="940"/>
      <c r="Z76" s="890"/>
      <c r="AA76" s="941"/>
      <c r="AB76" s="940"/>
      <c r="AC76" s="940"/>
      <c r="AD76" s="940"/>
      <c r="AE76" s="890"/>
      <c r="AF76" s="941"/>
      <c r="AG76" s="940"/>
      <c r="AH76" s="940"/>
      <c r="AI76" s="940"/>
      <c r="AJ76" s="890"/>
      <c r="AK76" s="941"/>
      <c r="AL76" s="940"/>
      <c r="AM76" s="940"/>
      <c r="AN76" s="940"/>
      <c r="AO76" s="890"/>
      <c r="AP76" s="941"/>
      <c r="AQ76" s="940"/>
      <c r="AR76" s="940"/>
      <c r="AS76" s="940"/>
      <c r="AT76" s="890"/>
      <c r="AU76" s="941"/>
      <c r="AV76" s="940"/>
      <c r="AW76" s="940"/>
      <c r="AX76" s="940"/>
      <c r="AY76" s="890"/>
      <c r="AZ76" s="937"/>
      <c r="BA76" s="937"/>
      <c r="BB76" s="937"/>
      <c r="BC76" s="937"/>
      <c r="BD76" s="938"/>
      <c r="BE76" s="229"/>
      <c r="BF76" s="229"/>
      <c r="BG76" s="229"/>
      <c r="BH76" s="229"/>
      <c r="BI76" s="229"/>
      <c r="BJ76" s="229"/>
      <c r="BK76" s="229"/>
      <c r="BL76" s="229"/>
      <c r="BM76" s="229"/>
      <c r="BN76" s="229"/>
      <c r="BO76" s="229"/>
      <c r="BP76" s="229"/>
      <c r="BQ76" s="226">
        <v>70</v>
      </c>
      <c r="BR76" s="231"/>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12"/>
    </row>
    <row r="77" spans="1:131" s="213" customFormat="1" ht="26.25" customHeight="1" x14ac:dyDescent="0.15">
      <c r="A77" s="225">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29"/>
      <c r="BF77" s="229"/>
      <c r="BG77" s="229"/>
      <c r="BH77" s="229"/>
      <c r="BI77" s="229"/>
      <c r="BJ77" s="229"/>
      <c r="BK77" s="229"/>
      <c r="BL77" s="229"/>
      <c r="BM77" s="229"/>
      <c r="BN77" s="229"/>
      <c r="BO77" s="229"/>
      <c r="BP77" s="229"/>
      <c r="BQ77" s="226">
        <v>71</v>
      </c>
      <c r="BR77" s="231"/>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12"/>
    </row>
    <row r="78" spans="1:131" s="213" customFormat="1" ht="26.25" customHeight="1" x14ac:dyDescent="0.15">
      <c r="A78" s="225">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29"/>
      <c r="BF78" s="229"/>
      <c r="BG78" s="229"/>
      <c r="BH78" s="229"/>
      <c r="BI78" s="229"/>
      <c r="BJ78" s="232"/>
      <c r="BK78" s="232"/>
      <c r="BL78" s="232"/>
      <c r="BM78" s="232"/>
      <c r="BN78" s="232"/>
      <c r="BO78" s="229"/>
      <c r="BP78" s="229"/>
      <c r="BQ78" s="226">
        <v>72</v>
      </c>
      <c r="BR78" s="231"/>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12"/>
    </row>
    <row r="79" spans="1:131" s="213" customFormat="1" ht="26.25" customHeight="1" x14ac:dyDescent="0.15">
      <c r="A79" s="225">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29"/>
      <c r="BF79" s="229"/>
      <c r="BG79" s="229"/>
      <c r="BH79" s="229"/>
      <c r="BI79" s="229"/>
      <c r="BJ79" s="232"/>
      <c r="BK79" s="232"/>
      <c r="BL79" s="232"/>
      <c r="BM79" s="232"/>
      <c r="BN79" s="232"/>
      <c r="BO79" s="229"/>
      <c r="BP79" s="229"/>
      <c r="BQ79" s="226">
        <v>73</v>
      </c>
      <c r="BR79" s="231"/>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12"/>
    </row>
    <row r="80" spans="1:131" s="213" customFormat="1" ht="26.25" customHeight="1" x14ac:dyDescent="0.15">
      <c r="A80" s="225">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29"/>
      <c r="BF80" s="229"/>
      <c r="BG80" s="229"/>
      <c r="BH80" s="229"/>
      <c r="BI80" s="229"/>
      <c r="BJ80" s="229"/>
      <c r="BK80" s="229"/>
      <c r="BL80" s="229"/>
      <c r="BM80" s="229"/>
      <c r="BN80" s="229"/>
      <c r="BO80" s="229"/>
      <c r="BP80" s="229"/>
      <c r="BQ80" s="226">
        <v>74</v>
      </c>
      <c r="BR80" s="231"/>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12"/>
    </row>
    <row r="81" spans="1:131" s="213" customFormat="1" ht="26.25" customHeight="1" x14ac:dyDescent="0.15">
      <c r="A81" s="225">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29"/>
      <c r="BF81" s="229"/>
      <c r="BG81" s="229"/>
      <c r="BH81" s="229"/>
      <c r="BI81" s="229"/>
      <c r="BJ81" s="229"/>
      <c r="BK81" s="229"/>
      <c r="BL81" s="229"/>
      <c r="BM81" s="229"/>
      <c r="BN81" s="229"/>
      <c r="BO81" s="229"/>
      <c r="BP81" s="229"/>
      <c r="BQ81" s="226">
        <v>75</v>
      </c>
      <c r="BR81" s="231"/>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12"/>
    </row>
    <row r="82" spans="1:131" s="213" customFormat="1" ht="26.25" customHeight="1" x14ac:dyDescent="0.15">
      <c r="A82" s="225">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29"/>
      <c r="BF82" s="229"/>
      <c r="BG82" s="229"/>
      <c r="BH82" s="229"/>
      <c r="BI82" s="229"/>
      <c r="BJ82" s="229"/>
      <c r="BK82" s="229"/>
      <c r="BL82" s="229"/>
      <c r="BM82" s="229"/>
      <c r="BN82" s="229"/>
      <c r="BO82" s="229"/>
      <c r="BP82" s="229"/>
      <c r="BQ82" s="226">
        <v>76</v>
      </c>
      <c r="BR82" s="231"/>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12"/>
    </row>
    <row r="83" spans="1:131" s="213" customFormat="1" ht="26.25" customHeight="1" x14ac:dyDescent="0.15">
      <c r="A83" s="225">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29"/>
      <c r="BF83" s="229"/>
      <c r="BG83" s="229"/>
      <c r="BH83" s="229"/>
      <c r="BI83" s="229"/>
      <c r="BJ83" s="229"/>
      <c r="BK83" s="229"/>
      <c r="BL83" s="229"/>
      <c r="BM83" s="229"/>
      <c r="BN83" s="229"/>
      <c r="BO83" s="229"/>
      <c r="BP83" s="229"/>
      <c r="BQ83" s="226">
        <v>77</v>
      </c>
      <c r="BR83" s="231"/>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12"/>
    </row>
    <row r="84" spans="1:131" s="213" customFormat="1" ht="26.25" customHeight="1" x14ac:dyDescent="0.15">
      <c r="A84" s="225">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29"/>
      <c r="BF84" s="229"/>
      <c r="BG84" s="229"/>
      <c r="BH84" s="229"/>
      <c r="BI84" s="229"/>
      <c r="BJ84" s="229"/>
      <c r="BK84" s="229"/>
      <c r="BL84" s="229"/>
      <c r="BM84" s="229"/>
      <c r="BN84" s="229"/>
      <c r="BO84" s="229"/>
      <c r="BP84" s="229"/>
      <c r="BQ84" s="226">
        <v>78</v>
      </c>
      <c r="BR84" s="231"/>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12"/>
    </row>
    <row r="85" spans="1:131" s="213" customFormat="1" ht="26.25" customHeight="1" x14ac:dyDescent="0.15">
      <c r="A85" s="225">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29"/>
      <c r="BF85" s="229"/>
      <c r="BG85" s="229"/>
      <c r="BH85" s="229"/>
      <c r="BI85" s="229"/>
      <c r="BJ85" s="229"/>
      <c r="BK85" s="229"/>
      <c r="BL85" s="229"/>
      <c r="BM85" s="229"/>
      <c r="BN85" s="229"/>
      <c r="BO85" s="229"/>
      <c r="BP85" s="229"/>
      <c r="BQ85" s="226">
        <v>79</v>
      </c>
      <c r="BR85" s="231"/>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12"/>
    </row>
    <row r="86" spans="1:131" s="213" customFormat="1" ht="26.25" customHeight="1" x14ac:dyDescent="0.15">
      <c r="A86" s="225">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29"/>
      <c r="BF86" s="229"/>
      <c r="BG86" s="229"/>
      <c r="BH86" s="229"/>
      <c r="BI86" s="229"/>
      <c r="BJ86" s="229"/>
      <c r="BK86" s="229"/>
      <c r="BL86" s="229"/>
      <c r="BM86" s="229"/>
      <c r="BN86" s="229"/>
      <c r="BO86" s="229"/>
      <c r="BP86" s="229"/>
      <c r="BQ86" s="226">
        <v>80</v>
      </c>
      <c r="BR86" s="231"/>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12"/>
    </row>
    <row r="87" spans="1:131" s="213" customFormat="1" ht="26.25" customHeight="1" x14ac:dyDescent="0.15">
      <c r="A87" s="233">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29"/>
      <c r="BF87" s="229"/>
      <c r="BG87" s="229"/>
      <c r="BH87" s="229"/>
      <c r="BI87" s="229"/>
      <c r="BJ87" s="229"/>
      <c r="BK87" s="229"/>
      <c r="BL87" s="229"/>
      <c r="BM87" s="229"/>
      <c r="BN87" s="229"/>
      <c r="BO87" s="229"/>
      <c r="BP87" s="229"/>
      <c r="BQ87" s="226">
        <v>81</v>
      </c>
      <c r="BR87" s="231"/>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12"/>
    </row>
    <row r="88" spans="1:131" s="213" customFormat="1" ht="26.25" customHeight="1" thickBot="1" x14ac:dyDescent="0.2">
      <c r="A88" s="228" t="s">
        <v>275</v>
      </c>
      <c r="B88" s="850" t="s">
        <v>283</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1251</v>
      </c>
      <c r="AG88" s="902"/>
      <c r="AH88" s="902"/>
      <c r="AI88" s="902"/>
      <c r="AJ88" s="902"/>
      <c r="AK88" s="899"/>
      <c r="AL88" s="899"/>
      <c r="AM88" s="899"/>
      <c r="AN88" s="899"/>
      <c r="AO88" s="899"/>
      <c r="AP88" s="902">
        <v>7836</v>
      </c>
      <c r="AQ88" s="902"/>
      <c r="AR88" s="902"/>
      <c r="AS88" s="902"/>
      <c r="AT88" s="902"/>
      <c r="AU88" s="902">
        <v>52</v>
      </c>
      <c r="AV88" s="902"/>
      <c r="AW88" s="902"/>
      <c r="AX88" s="902"/>
      <c r="AY88" s="902"/>
      <c r="AZ88" s="907"/>
      <c r="BA88" s="907"/>
      <c r="BB88" s="907"/>
      <c r="BC88" s="907"/>
      <c r="BD88" s="908"/>
      <c r="BE88" s="229"/>
      <c r="BF88" s="229"/>
      <c r="BG88" s="229"/>
      <c r="BH88" s="229"/>
      <c r="BI88" s="229"/>
      <c r="BJ88" s="229"/>
      <c r="BK88" s="229"/>
      <c r="BL88" s="229"/>
      <c r="BM88" s="229"/>
      <c r="BN88" s="229"/>
      <c r="BO88" s="229"/>
      <c r="BP88" s="229"/>
      <c r="BQ88" s="226">
        <v>82</v>
      </c>
      <c r="BR88" s="231"/>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12"/>
    </row>
    <row r="89" spans="1:131" s="213" customFormat="1" ht="26.25" hidden="1" customHeight="1" x14ac:dyDescent="0.15">
      <c r="A89" s="234"/>
      <c r="B89" s="235"/>
      <c r="C89" s="235"/>
      <c r="D89" s="235"/>
      <c r="E89" s="235"/>
      <c r="F89" s="235"/>
      <c r="G89" s="235"/>
      <c r="H89" s="235"/>
      <c r="I89" s="235"/>
      <c r="J89" s="235"/>
      <c r="K89" s="235"/>
      <c r="L89" s="235"/>
      <c r="M89" s="235"/>
      <c r="N89" s="235"/>
      <c r="O89" s="235"/>
      <c r="P89" s="235"/>
      <c r="Q89" s="236"/>
      <c r="R89" s="236"/>
      <c r="S89" s="236"/>
      <c r="T89" s="236"/>
      <c r="U89" s="236"/>
      <c r="V89" s="236"/>
      <c r="W89" s="236"/>
      <c r="X89" s="236"/>
      <c r="Y89" s="236"/>
      <c r="Z89" s="236"/>
      <c r="AA89" s="236"/>
      <c r="AB89" s="236"/>
      <c r="AC89" s="236"/>
      <c r="AD89" s="236"/>
      <c r="AE89" s="236"/>
      <c r="AF89" s="236"/>
      <c r="AG89" s="236"/>
      <c r="AH89" s="236"/>
      <c r="AI89" s="236"/>
      <c r="AJ89" s="236"/>
      <c r="AK89" s="236"/>
      <c r="AL89" s="236"/>
      <c r="AM89" s="236"/>
      <c r="AN89" s="236"/>
      <c r="AO89" s="236"/>
      <c r="AP89" s="236"/>
      <c r="AQ89" s="236"/>
      <c r="AR89" s="236"/>
      <c r="AS89" s="236"/>
      <c r="AT89" s="236"/>
      <c r="AU89" s="236"/>
      <c r="AV89" s="236"/>
      <c r="AW89" s="236"/>
      <c r="AX89" s="236"/>
      <c r="AY89" s="236"/>
      <c r="AZ89" s="237"/>
      <c r="BA89" s="237"/>
      <c r="BB89" s="237"/>
      <c r="BC89" s="237"/>
      <c r="BD89" s="237"/>
      <c r="BE89" s="229"/>
      <c r="BF89" s="229"/>
      <c r="BG89" s="229"/>
      <c r="BH89" s="229"/>
      <c r="BI89" s="229"/>
      <c r="BJ89" s="229"/>
      <c r="BK89" s="229"/>
      <c r="BL89" s="229"/>
      <c r="BM89" s="229"/>
      <c r="BN89" s="229"/>
      <c r="BO89" s="229"/>
      <c r="BP89" s="229"/>
      <c r="BQ89" s="226">
        <v>83</v>
      </c>
      <c r="BR89" s="231"/>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12"/>
    </row>
    <row r="90" spans="1:131" s="213" customFormat="1" ht="26.25" hidden="1" customHeight="1" x14ac:dyDescent="0.15">
      <c r="A90" s="234"/>
      <c r="B90" s="235"/>
      <c r="C90" s="235"/>
      <c r="D90" s="235"/>
      <c r="E90" s="235"/>
      <c r="F90" s="235"/>
      <c r="G90" s="235"/>
      <c r="H90" s="235"/>
      <c r="I90" s="235"/>
      <c r="J90" s="235"/>
      <c r="K90" s="235"/>
      <c r="L90" s="235"/>
      <c r="M90" s="235"/>
      <c r="N90" s="235"/>
      <c r="O90" s="235"/>
      <c r="P90" s="235"/>
      <c r="Q90" s="236"/>
      <c r="R90" s="236"/>
      <c r="S90" s="236"/>
      <c r="T90" s="236"/>
      <c r="U90" s="236"/>
      <c r="V90" s="236"/>
      <c r="W90" s="236"/>
      <c r="X90" s="236"/>
      <c r="Y90" s="236"/>
      <c r="Z90" s="236"/>
      <c r="AA90" s="236"/>
      <c r="AB90" s="236"/>
      <c r="AC90" s="236"/>
      <c r="AD90" s="236"/>
      <c r="AE90" s="236"/>
      <c r="AF90" s="236"/>
      <c r="AG90" s="236"/>
      <c r="AH90" s="236"/>
      <c r="AI90" s="236"/>
      <c r="AJ90" s="236"/>
      <c r="AK90" s="236"/>
      <c r="AL90" s="236"/>
      <c r="AM90" s="236"/>
      <c r="AN90" s="236"/>
      <c r="AO90" s="236"/>
      <c r="AP90" s="236"/>
      <c r="AQ90" s="236"/>
      <c r="AR90" s="236"/>
      <c r="AS90" s="236"/>
      <c r="AT90" s="236"/>
      <c r="AU90" s="236"/>
      <c r="AV90" s="236"/>
      <c r="AW90" s="236"/>
      <c r="AX90" s="236"/>
      <c r="AY90" s="236"/>
      <c r="AZ90" s="237"/>
      <c r="BA90" s="237"/>
      <c r="BB90" s="237"/>
      <c r="BC90" s="237"/>
      <c r="BD90" s="237"/>
      <c r="BE90" s="229"/>
      <c r="BF90" s="229"/>
      <c r="BG90" s="229"/>
      <c r="BH90" s="229"/>
      <c r="BI90" s="229"/>
      <c r="BJ90" s="229"/>
      <c r="BK90" s="229"/>
      <c r="BL90" s="229"/>
      <c r="BM90" s="229"/>
      <c r="BN90" s="229"/>
      <c r="BO90" s="229"/>
      <c r="BP90" s="229"/>
      <c r="BQ90" s="226">
        <v>84</v>
      </c>
      <c r="BR90" s="231"/>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12"/>
    </row>
    <row r="91" spans="1:131" s="213" customFormat="1" ht="26.25" hidden="1" customHeight="1" x14ac:dyDescent="0.15">
      <c r="A91" s="234"/>
      <c r="B91" s="235"/>
      <c r="C91" s="235"/>
      <c r="D91" s="235"/>
      <c r="E91" s="235"/>
      <c r="F91" s="235"/>
      <c r="G91" s="235"/>
      <c r="H91" s="235"/>
      <c r="I91" s="235"/>
      <c r="J91" s="235"/>
      <c r="K91" s="235"/>
      <c r="L91" s="235"/>
      <c r="M91" s="235"/>
      <c r="N91" s="235"/>
      <c r="O91" s="235"/>
      <c r="P91" s="235"/>
      <c r="Q91" s="236"/>
      <c r="R91" s="236"/>
      <c r="S91" s="236"/>
      <c r="T91" s="236"/>
      <c r="U91" s="236"/>
      <c r="V91" s="236"/>
      <c r="W91" s="236"/>
      <c r="X91" s="236"/>
      <c r="Y91" s="236"/>
      <c r="Z91" s="236"/>
      <c r="AA91" s="236"/>
      <c r="AB91" s="236"/>
      <c r="AC91" s="236"/>
      <c r="AD91" s="236"/>
      <c r="AE91" s="236"/>
      <c r="AF91" s="236"/>
      <c r="AG91" s="236"/>
      <c r="AH91" s="236"/>
      <c r="AI91" s="236"/>
      <c r="AJ91" s="236"/>
      <c r="AK91" s="236"/>
      <c r="AL91" s="236"/>
      <c r="AM91" s="236"/>
      <c r="AN91" s="236"/>
      <c r="AO91" s="236"/>
      <c r="AP91" s="236"/>
      <c r="AQ91" s="236"/>
      <c r="AR91" s="236"/>
      <c r="AS91" s="236"/>
      <c r="AT91" s="236"/>
      <c r="AU91" s="236"/>
      <c r="AV91" s="236"/>
      <c r="AW91" s="236"/>
      <c r="AX91" s="236"/>
      <c r="AY91" s="236"/>
      <c r="AZ91" s="237"/>
      <c r="BA91" s="237"/>
      <c r="BB91" s="237"/>
      <c r="BC91" s="237"/>
      <c r="BD91" s="237"/>
      <c r="BE91" s="229"/>
      <c r="BF91" s="229"/>
      <c r="BG91" s="229"/>
      <c r="BH91" s="229"/>
      <c r="BI91" s="229"/>
      <c r="BJ91" s="229"/>
      <c r="BK91" s="229"/>
      <c r="BL91" s="229"/>
      <c r="BM91" s="229"/>
      <c r="BN91" s="229"/>
      <c r="BO91" s="229"/>
      <c r="BP91" s="229"/>
      <c r="BQ91" s="226">
        <v>85</v>
      </c>
      <c r="BR91" s="231"/>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12"/>
    </row>
    <row r="92" spans="1:131" s="213" customFormat="1" ht="26.25" hidden="1" customHeight="1" x14ac:dyDescent="0.15">
      <c r="A92" s="234"/>
      <c r="B92" s="235"/>
      <c r="C92" s="235"/>
      <c r="D92" s="235"/>
      <c r="E92" s="235"/>
      <c r="F92" s="235"/>
      <c r="G92" s="235"/>
      <c r="H92" s="235"/>
      <c r="I92" s="235"/>
      <c r="J92" s="235"/>
      <c r="K92" s="235"/>
      <c r="L92" s="235"/>
      <c r="M92" s="235"/>
      <c r="N92" s="235"/>
      <c r="O92" s="235"/>
      <c r="P92" s="235"/>
      <c r="Q92" s="236"/>
      <c r="R92" s="236"/>
      <c r="S92" s="236"/>
      <c r="T92" s="236"/>
      <c r="U92" s="236"/>
      <c r="V92" s="236"/>
      <c r="W92" s="236"/>
      <c r="X92" s="236"/>
      <c r="Y92" s="236"/>
      <c r="Z92" s="236"/>
      <c r="AA92" s="236"/>
      <c r="AB92" s="236"/>
      <c r="AC92" s="236"/>
      <c r="AD92" s="236"/>
      <c r="AE92" s="236"/>
      <c r="AF92" s="236"/>
      <c r="AG92" s="236"/>
      <c r="AH92" s="236"/>
      <c r="AI92" s="236"/>
      <c r="AJ92" s="236"/>
      <c r="AK92" s="236"/>
      <c r="AL92" s="236"/>
      <c r="AM92" s="236"/>
      <c r="AN92" s="236"/>
      <c r="AO92" s="236"/>
      <c r="AP92" s="236"/>
      <c r="AQ92" s="236"/>
      <c r="AR92" s="236"/>
      <c r="AS92" s="236"/>
      <c r="AT92" s="236"/>
      <c r="AU92" s="236"/>
      <c r="AV92" s="236"/>
      <c r="AW92" s="236"/>
      <c r="AX92" s="236"/>
      <c r="AY92" s="236"/>
      <c r="AZ92" s="237"/>
      <c r="BA92" s="237"/>
      <c r="BB92" s="237"/>
      <c r="BC92" s="237"/>
      <c r="BD92" s="237"/>
      <c r="BE92" s="229"/>
      <c r="BF92" s="229"/>
      <c r="BG92" s="229"/>
      <c r="BH92" s="229"/>
      <c r="BI92" s="229"/>
      <c r="BJ92" s="229"/>
      <c r="BK92" s="229"/>
      <c r="BL92" s="229"/>
      <c r="BM92" s="229"/>
      <c r="BN92" s="229"/>
      <c r="BO92" s="229"/>
      <c r="BP92" s="229"/>
      <c r="BQ92" s="226">
        <v>86</v>
      </c>
      <c r="BR92" s="231"/>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12"/>
    </row>
    <row r="93" spans="1:131" s="213" customFormat="1" ht="26.25" hidden="1" customHeight="1" x14ac:dyDescent="0.15">
      <c r="A93" s="234"/>
      <c r="B93" s="235"/>
      <c r="C93" s="235"/>
      <c r="D93" s="235"/>
      <c r="E93" s="235"/>
      <c r="F93" s="235"/>
      <c r="G93" s="235"/>
      <c r="H93" s="235"/>
      <c r="I93" s="235"/>
      <c r="J93" s="235"/>
      <c r="K93" s="235"/>
      <c r="L93" s="235"/>
      <c r="M93" s="235"/>
      <c r="N93" s="235"/>
      <c r="O93" s="235"/>
      <c r="P93" s="235"/>
      <c r="Q93" s="236"/>
      <c r="R93" s="236"/>
      <c r="S93" s="236"/>
      <c r="T93" s="236"/>
      <c r="U93" s="236"/>
      <c r="V93" s="236"/>
      <c r="W93" s="236"/>
      <c r="X93" s="236"/>
      <c r="Y93" s="236"/>
      <c r="Z93" s="236"/>
      <c r="AA93" s="236"/>
      <c r="AB93" s="236"/>
      <c r="AC93" s="236"/>
      <c r="AD93" s="236"/>
      <c r="AE93" s="236"/>
      <c r="AF93" s="236"/>
      <c r="AG93" s="236"/>
      <c r="AH93" s="236"/>
      <c r="AI93" s="236"/>
      <c r="AJ93" s="236"/>
      <c r="AK93" s="236"/>
      <c r="AL93" s="236"/>
      <c r="AM93" s="236"/>
      <c r="AN93" s="236"/>
      <c r="AO93" s="236"/>
      <c r="AP93" s="236"/>
      <c r="AQ93" s="236"/>
      <c r="AR93" s="236"/>
      <c r="AS93" s="236"/>
      <c r="AT93" s="236"/>
      <c r="AU93" s="236"/>
      <c r="AV93" s="236"/>
      <c r="AW93" s="236"/>
      <c r="AX93" s="236"/>
      <c r="AY93" s="236"/>
      <c r="AZ93" s="237"/>
      <c r="BA93" s="237"/>
      <c r="BB93" s="237"/>
      <c r="BC93" s="237"/>
      <c r="BD93" s="237"/>
      <c r="BE93" s="229"/>
      <c r="BF93" s="229"/>
      <c r="BG93" s="229"/>
      <c r="BH93" s="229"/>
      <c r="BI93" s="229"/>
      <c r="BJ93" s="229"/>
      <c r="BK93" s="229"/>
      <c r="BL93" s="229"/>
      <c r="BM93" s="229"/>
      <c r="BN93" s="229"/>
      <c r="BO93" s="229"/>
      <c r="BP93" s="229"/>
      <c r="BQ93" s="226">
        <v>87</v>
      </c>
      <c r="BR93" s="231"/>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12"/>
    </row>
    <row r="94" spans="1:131" s="213" customFormat="1" ht="26.25" hidden="1" customHeight="1" x14ac:dyDescent="0.15">
      <c r="A94" s="234"/>
      <c r="B94" s="235"/>
      <c r="C94" s="235"/>
      <c r="D94" s="235"/>
      <c r="E94" s="235"/>
      <c r="F94" s="235"/>
      <c r="G94" s="235"/>
      <c r="H94" s="235"/>
      <c r="I94" s="235"/>
      <c r="J94" s="235"/>
      <c r="K94" s="235"/>
      <c r="L94" s="235"/>
      <c r="M94" s="235"/>
      <c r="N94" s="235"/>
      <c r="O94" s="235"/>
      <c r="P94" s="235"/>
      <c r="Q94" s="236"/>
      <c r="R94" s="236"/>
      <c r="S94" s="236"/>
      <c r="T94" s="236"/>
      <c r="U94" s="236"/>
      <c r="V94" s="236"/>
      <c r="W94" s="236"/>
      <c r="X94" s="236"/>
      <c r="Y94" s="236"/>
      <c r="Z94" s="236"/>
      <c r="AA94" s="236"/>
      <c r="AB94" s="236"/>
      <c r="AC94" s="236"/>
      <c r="AD94" s="236"/>
      <c r="AE94" s="236"/>
      <c r="AF94" s="236"/>
      <c r="AG94" s="236"/>
      <c r="AH94" s="236"/>
      <c r="AI94" s="236"/>
      <c r="AJ94" s="236"/>
      <c r="AK94" s="236"/>
      <c r="AL94" s="236"/>
      <c r="AM94" s="236"/>
      <c r="AN94" s="236"/>
      <c r="AO94" s="236"/>
      <c r="AP94" s="236"/>
      <c r="AQ94" s="236"/>
      <c r="AR94" s="236"/>
      <c r="AS94" s="236"/>
      <c r="AT94" s="236"/>
      <c r="AU94" s="236"/>
      <c r="AV94" s="236"/>
      <c r="AW94" s="236"/>
      <c r="AX94" s="236"/>
      <c r="AY94" s="236"/>
      <c r="AZ94" s="237"/>
      <c r="BA94" s="237"/>
      <c r="BB94" s="237"/>
      <c r="BC94" s="237"/>
      <c r="BD94" s="237"/>
      <c r="BE94" s="229"/>
      <c r="BF94" s="229"/>
      <c r="BG94" s="229"/>
      <c r="BH94" s="229"/>
      <c r="BI94" s="229"/>
      <c r="BJ94" s="229"/>
      <c r="BK94" s="229"/>
      <c r="BL94" s="229"/>
      <c r="BM94" s="229"/>
      <c r="BN94" s="229"/>
      <c r="BO94" s="229"/>
      <c r="BP94" s="229"/>
      <c r="BQ94" s="226">
        <v>88</v>
      </c>
      <c r="BR94" s="231"/>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12"/>
    </row>
    <row r="95" spans="1:131" s="213" customFormat="1" ht="26.25" hidden="1" customHeight="1" x14ac:dyDescent="0.15">
      <c r="A95" s="234"/>
      <c r="B95" s="235"/>
      <c r="C95" s="235"/>
      <c r="D95" s="235"/>
      <c r="E95" s="235"/>
      <c r="F95" s="235"/>
      <c r="G95" s="235"/>
      <c r="H95" s="235"/>
      <c r="I95" s="235"/>
      <c r="J95" s="235"/>
      <c r="K95" s="235"/>
      <c r="L95" s="235"/>
      <c r="M95" s="235"/>
      <c r="N95" s="235"/>
      <c r="O95" s="235"/>
      <c r="P95" s="235"/>
      <c r="Q95" s="236"/>
      <c r="R95" s="236"/>
      <c r="S95" s="236"/>
      <c r="T95" s="236"/>
      <c r="U95" s="236"/>
      <c r="V95" s="236"/>
      <c r="W95" s="236"/>
      <c r="X95" s="236"/>
      <c r="Y95" s="236"/>
      <c r="Z95" s="236"/>
      <c r="AA95" s="236"/>
      <c r="AB95" s="236"/>
      <c r="AC95" s="236"/>
      <c r="AD95" s="236"/>
      <c r="AE95" s="236"/>
      <c r="AF95" s="236"/>
      <c r="AG95" s="236"/>
      <c r="AH95" s="236"/>
      <c r="AI95" s="236"/>
      <c r="AJ95" s="236"/>
      <c r="AK95" s="236"/>
      <c r="AL95" s="236"/>
      <c r="AM95" s="236"/>
      <c r="AN95" s="236"/>
      <c r="AO95" s="236"/>
      <c r="AP95" s="236"/>
      <c r="AQ95" s="236"/>
      <c r="AR95" s="236"/>
      <c r="AS95" s="236"/>
      <c r="AT95" s="236"/>
      <c r="AU95" s="236"/>
      <c r="AV95" s="236"/>
      <c r="AW95" s="236"/>
      <c r="AX95" s="236"/>
      <c r="AY95" s="236"/>
      <c r="AZ95" s="237"/>
      <c r="BA95" s="237"/>
      <c r="BB95" s="237"/>
      <c r="BC95" s="237"/>
      <c r="BD95" s="237"/>
      <c r="BE95" s="229"/>
      <c r="BF95" s="229"/>
      <c r="BG95" s="229"/>
      <c r="BH95" s="229"/>
      <c r="BI95" s="229"/>
      <c r="BJ95" s="229"/>
      <c r="BK95" s="229"/>
      <c r="BL95" s="229"/>
      <c r="BM95" s="229"/>
      <c r="BN95" s="229"/>
      <c r="BO95" s="229"/>
      <c r="BP95" s="229"/>
      <c r="BQ95" s="226">
        <v>89</v>
      </c>
      <c r="BR95" s="231"/>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12"/>
    </row>
    <row r="96" spans="1:131" s="213" customFormat="1" ht="26.25" hidden="1" customHeight="1" x14ac:dyDescent="0.15">
      <c r="A96" s="234"/>
      <c r="B96" s="235"/>
      <c r="C96" s="235"/>
      <c r="D96" s="235"/>
      <c r="E96" s="235"/>
      <c r="F96" s="235"/>
      <c r="G96" s="235"/>
      <c r="H96" s="235"/>
      <c r="I96" s="235"/>
      <c r="J96" s="235"/>
      <c r="K96" s="235"/>
      <c r="L96" s="235"/>
      <c r="M96" s="235"/>
      <c r="N96" s="235"/>
      <c r="O96" s="235"/>
      <c r="P96" s="235"/>
      <c r="Q96" s="236"/>
      <c r="R96" s="236"/>
      <c r="S96" s="236"/>
      <c r="T96" s="236"/>
      <c r="U96" s="236"/>
      <c r="V96" s="236"/>
      <c r="W96" s="236"/>
      <c r="X96" s="236"/>
      <c r="Y96" s="236"/>
      <c r="Z96" s="236"/>
      <c r="AA96" s="236"/>
      <c r="AB96" s="236"/>
      <c r="AC96" s="236"/>
      <c r="AD96" s="236"/>
      <c r="AE96" s="236"/>
      <c r="AF96" s="236"/>
      <c r="AG96" s="236"/>
      <c r="AH96" s="236"/>
      <c r="AI96" s="236"/>
      <c r="AJ96" s="236"/>
      <c r="AK96" s="236"/>
      <c r="AL96" s="236"/>
      <c r="AM96" s="236"/>
      <c r="AN96" s="236"/>
      <c r="AO96" s="236"/>
      <c r="AP96" s="236"/>
      <c r="AQ96" s="236"/>
      <c r="AR96" s="236"/>
      <c r="AS96" s="236"/>
      <c r="AT96" s="236"/>
      <c r="AU96" s="236"/>
      <c r="AV96" s="236"/>
      <c r="AW96" s="236"/>
      <c r="AX96" s="236"/>
      <c r="AY96" s="236"/>
      <c r="AZ96" s="237"/>
      <c r="BA96" s="237"/>
      <c r="BB96" s="237"/>
      <c r="BC96" s="237"/>
      <c r="BD96" s="237"/>
      <c r="BE96" s="229"/>
      <c r="BF96" s="229"/>
      <c r="BG96" s="229"/>
      <c r="BH96" s="229"/>
      <c r="BI96" s="229"/>
      <c r="BJ96" s="229"/>
      <c r="BK96" s="229"/>
      <c r="BL96" s="229"/>
      <c r="BM96" s="229"/>
      <c r="BN96" s="229"/>
      <c r="BO96" s="229"/>
      <c r="BP96" s="229"/>
      <c r="BQ96" s="226">
        <v>90</v>
      </c>
      <c r="BR96" s="231"/>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12"/>
    </row>
    <row r="97" spans="1:131" s="213" customFormat="1" ht="26.25" hidden="1" customHeight="1" x14ac:dyDescent="0.15">
      <c r="A97" s="234"/>
      <c r="B97" s="235"/>
      <c r="C97" s="235"/>
      <c r="D97" s="235"/>
      <c r="E97" s="235"/>
      <c r="F97" s="235"/>
      <c r="G97" s="235"/>
      <c r="H97" s="235"/>
      <c r="I97" s="235"/>
      <c r="J97" s="235"/>
      <c r="K97" s="235"/>
      <c r="L97" s="235"/>
      <c r="M97" s="235"/>
      <c r="N97" s="235"/>
      <c r="O97" s="235"/>
      <c r="P97" s="235"/>
      <c r="Q97" s="236"/>
      <c r="R97" s="236"/>
      <c r="S97" s="236"/>
      <c r="T97" s="236"/>
      <c r="U97" s="236"/>
      <c r="V97" s="236"/>
      <c r="W97" s="236"/>
      <c r="X97" s="236"/>
      <c r="Y97" s="236"/>
      <c r="Z97" s="236"/>
      <c r="AA97" s="236"/>
      <c r="AB97" s="236"/>
      <c r="AC97" s="236"/>
      <c r="AD97" s="236"/>
      <c r="AE97" s="236"/>
      <c r="AF97" s="236"/>
      <c r="AG97" s="236"/>
      <c r="AH97" s="236"/>
      <c r="AI97" s="236"/>
      <c r="AJ97" s="236"/>
      <c r="AK97" s="236"/>
      <c r="AL97" s="236"/>
      <c r="AM97" s="236"/>
      <c r="AN97" s="236"/>
      <c r="AO97" s="236"/>
      <c r="AP97" s="236"/>
      <c r="AQ97" s="236"/>
      <c r="AR97" s="236"/>
      <c r="AS97" s="236"/>
      <c r="AT97" s="236"/>
      <c r="AU97" s="236"/>
      <c r="AV97" s="236"/>
      <c r="AW97" s="236"/>
      <c r="AX97" s="236"/>
      <c r="AY97" s="236"/>
      <c r="AZ97" s="237"/>
      <c r="BA97" s="237"/>
      <c r="BB97" s="237"/>
      <c r="BC97" s="237"/>
      <c r="BD97" s="237"/>
      <c r="BE97" s="229"/>
      <c r="BF97" s="229"/>
      <c r="BG97" s="229"/>
      <c r="BH97" s="229"/>
      <c r="BI97" s="229"/>
      <c r="BJ97" s="229"/>
      <c r="BK97" s="229"/>
      <c r="BL97" s="229"/>
      <c r="BM97" s="229"/>
      <c r="BN97" s="229"/>
      <c r="BO97" s="229"/>
      <c r="BP97" s="229"/>
      <c r="BQ97" s="226">
        <v>91</v>
      </c>
      <c r="BR97" s="231"/>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12"/>
    </row>
    <row r="98" spans="1:131" s="213" customFormat="1" ht="26.25" hidden="1" customHeight="1" x14ac:dyDescent="0.15">
      <c r="A98" s="234"/>
      <c r="B98" s="235"/>
      <c r="C98" s="235"/>
      <c r="D98" s="235"/>
      <c r="E98" s="235"/>
      <c r="F98" s="235"/>
      <c r="G98" s="235"/>
      <c r="H98" s="235"/>
      <c r="I98" s="235"/>
      <c r="J98" s="235"/>
      <c r="K98" s="235"/>
      <c r="L98" s="235"/>
      <c r="M98" s="235"/>
      <c r="N98" s="235"/>
      <c r="O98" s="235"/>
      <c r="P98" s="235"/>
      <c r="Q98" s="236"/>
      <c r="R98" s="236"/>
      <c r="S98" s="236"/>
      <c r="T98" s="236"/>
      <c r="U98" s="236"/>
      <c r="V98" s="236"/>
      <c r="W98" s="236"/>
      <c r="X98" s="236"/>
      <c r="Y98" s="236"/>
      <c r="Z98" s="236"/>
      <c r="AA98" s="236"/>
      <c r="AB98" s="236"/>
      <c r="AC98" s="236"/>
      <c r="AD98" s="236"/>
      <c r="AE98" s="236"/>
      <c r="AF98" s="236"/>
      <c r="AG98" s="236"/>
      <c r="AH98" s="236"/>
      <c r="AI98" s="236"/>
      <c r="AJ98" s="236"/>
      <c r="AK98" s="236"/>
      <c r="AL98" s="236"/>
      <c r="AM98" s="236"/>
      <c r="AN98" s="236"/>
      <c r="AO98" s="236"/>
      <c r="AP98" s="236"/>
      <c r="AQ98" s="236"/>
      <c r="AR98" s="236"/>
      <c r="AS98" s="236"/>
      <c r="AT98" s="236"/>
      <c r="AU98" s="236"/>
      <c r="AV98" s="236"/>
      <c r="AW98" s="236"/>
      <c r="AX98" s="236"/>
      <c r="AY98" s="236"/>
      <c r="AZ98" s="237"/>
      <c r="BA98" s="237"/>
      <c r="BB98" s="237"/>
      <c r="BC98" s="237"/>
      <c r="BD98" s="237"/>
      <c r="BE98" s="229"/>
      <c r="BF98" s="229"/>
      <c r="BG98" s="229"/>
      <c r="BH98" s="229"/>
      <c r="BI98" s="229"/>
      <c r="BJ98" s="229"/>
      <c r="BK98" s="229"/>
      <c r="BL98" s="229"/>
      <c r="BM98" s="229"/>
      <c r="BN98" s="229"/>
      <c r="BO98" s="229"/>
      <c r="BP98" s="229"/>
      <c r="BQ98" s="226">
        <v>92</v>
      </c>
      <c r="BR98" s="231"/>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12"/>
    </row>
    <row r="99" spans="1:131" s="213" customFormat="1" ht="26.25" hidden="1" customHeight="1" x14ac:dyDescent="0.15">
      <c r="A99" s="234"/>
      <c r="B99" s="235"/>
      <c r="C99" s="235"/>
      <c r="D99" s="235"/>
      <c r="E99" s="235"/>
      <c r="F99" s="235"/>
      <c r="G99" s="235"/>
      <c r="H99" s="235"/>
      <c r="I99" s="235"/>
      <c r="J99" s="235"/>
      <c r="K99" s="235"/>
      <c r="L99" s="235"/>
      <c r="M99" s="235"/>
      <c r="N99" s="235"/>
      <c r="O99" s="235"/>
      <c r="P99" s="235"/>
      <c r="Q99" s="236"/>
      <c r="R99" s="236"/>
      <c r="S99" s="236"/>
      <c r="T99" s="236"/>
      <c r="U99" s="236"/>
      <c r="V99" s="236"/>
      <c r="W99" s="236"/>
      <c r="X99" s="236"/>
      <c r="Y99" s="236"/>
      <c r="Z99" s="236"/>
      <c r="AA99" s="236"/>
      <c r="AB99" s="236"/>
      <c r="AC99" s="236"/>
      <c r="AD99" s="236"/>
      <c r="AE99" s="236"/>
      <c r="AF99" s="236"/>
      <c r="AG99" s="236"/>
      <c r="AH99" s="236"/>
      <c r="AI99" s="236"/>
      <c r="AJ99" s="236"/>
      <c r="AK99" s="236"/>
      <c r="AL99" s="236"/>
      <c r="AM99" s="236"/>
      <c r="AN99" s="236"/>
      <c r="AO99" s="236"/>
      <c r="AP99" s="236"/>
      <c r="AQ99" s="236"/>
      <c r="AR99" s="236"/>
      <c r="AS99" s="236"/>
      <c r="AT99" s="236"/>
      <c r="AU99" s="236"/>
      <c r="AV99" s="236"/>
      <c r="AW99" s="236"/>
      <c r="AX99" s="236"/>
      <c r="AY99" s="236"/>
      <c r="AZ99" s="237"/>
      <c r="BA99" s="237"/>
      <c r="BB99" s="237"/>
      <c r="BC99" s="237"/>
      <c r="BD99" s="237"/>
      <c r="BE99" s="229"/>
      <c r="BF99" s="229"/>
      <c r="BG99" s="229"/>
      <c r="BH99" s="229"/>
      <c r="BI99" s="229"/>
      <c r="BJ99" s="229"/>
      <c r="BK99" s="229"/>
      <c r="BL99" s="229"/>
      <c r="BM99" s="229"/>
      <c r="BN99" s="229"/>
      <c r="BO99" s="229"/>
      <c r="BP99" s="229"/>
      <c r="BQ99" s="226">
        <v>93</v>
      </c>
      <c r="BR99" s="231"/>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12"/>
    </row>
    <row r="100" spans="1:131" s="213" customFormat="1" ht="26.25" hidden="1" customHeight="1" x14ac:dyDescent="0.15">
      <c r="A100" s="234"/>
      <c r="B100" s="235"/>
      <c r="C100" s="235"/>
      <c r="D100" s="235"/>
      <c r="E100" s="235"/>
      <c r="F100" s="235"/>
      <c r="G100" s="235"/>
      <c r="H100" s="235"/>
      <c r="I100" s="235"/>
      <c r="J100" s="235"/>
      <c r="K100" s="235"/>
      <c r="L100" s="235"/>
      <c r="M100" s="235"/>
      <c r="N100" s="235"/>
      <c r="O100" s="235"/>
      <c r="P100" s="235"/>
      <c r="Q100" s="236"/>
      <c r="R100" s="236"/>
      <c r="S100" s="236"/>
      <c r="T100" s="236"/>
      <c r="U100" s="236"/>
      <c r="V100" s="236"/>
      <c r="W100" s="236"/>
      <c r="X100" s="236"/>
      <c r="Y100" s="236"/>
      <c r="Z100" s="236"/>
      <c r="AA100" s="236"/>
      <c r="AB100" s="236"/>
      <c r="AC100" s="236"/>
      <c r="AD100" s="236"/>
      <c r="AE100" s="236"/>
      <c r="AF100" s="236"/>
      <c r="AG100" s="236"/>
      <c r="AH100" s="236"/>
      <c r="AI100" s="236"/>
      <c r="AJ100" s="236"/>
      <c r="AK100" s="236"/>
      <c r="AL100" s="236"/>
      <c r="AM100" s="236"/>
      <c r="AN100" s="236"/>
      <c r="AO100" s="236"/>
      <c r="AP100" s="236"/>
      <c r="AQ100" s="236"/>
      <c r="AR100" s="236"/>
      <c r="AS100" s="236"/>
      <c r="AT100" s="236"/>
      <c r="AU100" s="236"/>
      <c r="AV100" s="236"/>
      <c r="AW100" s="236"/>
      <c r="AX100" s="236"/>
      <c r="AY100" s="236"/>
      <c r="AZ100" s="237"/>
      <c r="BA100" s="237"/>
      <c r="BB100" s="237"/>
      <c r="BC100" s="237"/>
      <c r="BD100" s="237"/>
      <c r="BE100" s="229"/>
      <c r="BF100" s="229"/>
      <c r="BG100" s="229"/>
      <c r="BH100" s="229"/>
      <c r="BI100" s="229"/>
      <c r="BJ100" s="229"/>
      <c r="BK100" s="229"/>
      <c r="BL100" s="229"/>
      <c r="BM100" s="229"/>
      <c r="BN100" s="229"/>
      <c r="BO100" s="229"/>
      <c r="BP100" s="229"/>
      <c r="BQ100" s="226">
        <v>94</v>
      </c>
      <c r="BR100" s="231"/>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12"/>
    </row>
    <row r="101" spans="1:131" s="213" customFormat="1" ht="26.25" hidden="1" customHeight="1" x14ac:dyDescent="0.15">
      <c r="A101" s="234"/>
      <c r="B101" s="235"/>
      <c r="C101" s="235"/>
      <c r="D101" s="235"/>
      <c r="E101" s="235"/>
      <c r="F101" s="235"/>
      <c r="G101" s="235"/>
      <c r="H101" s="235"/>
      <c r="I101" s="235"/>
      <c r="J101" s="235"/>
      <c r="K101" s="235"/>
      <c r="L101" s="235"/>
      <c r="M101" s="235"/>
      <c r="N101" s="235"/>
      <c r="O101" s="235"/>
      <c r="P101" s="235"/>
      <c r="Q101" s="236"/>
      <c r="R101" s="236"/>
      <c r="S101" s="236"/>
      <c r="T101" s="236"/>
      <c r="U101" s="236"/>
      <c r="V101" s="236"/>
      <c r="W101" s="236"/>
      <c r="X101" s="236"/>
      <c r="Y101" s="236"/>
      <c r="Z101" s="236"/>
      <c r="AA101" s="236"/>
      <c r="AB101" s="236"/>
      <c r="AC101" s="236"/>
      <c r="AD101" s="236"/>
      <c r="AE101" s="236"/>
      <c r="AF101" s="236"/>
      <c r="AG101" s="236"/>
      <c r="AH101" s="236"/>
      <c r="AI101" s="236"/>
      <c r="AJ101" s="236"/>
      <c r="AK101" s="236"/>
      <c r="AL101" s="236"/>
      <c r="AM101" s="236"/>
      <c r="AN101" s="236"/>
      <c r="AO101" s="236"/>
      <c r="AP101" s="236"/>
      <c r="AQ101" s="236"/>
      <c r="AR101" s="236"/>
      <c r="AS101" s="236"/>
      <c r="AT101" s="236"/>
      <c r="AU101" s="236"/>
      <c r="AV101" s="236"/>
      <c r="AW101" s="236"/>
      <c r="AX101" s="236"/>
      <c r="AY101" s="236"/>
      <c r="AZ101" s="237"/>
      <c r="BA101" s="237"/>
      <c r="BB101" s="237"/>
      <c r="BC101" s="237"/>
      <c r="BD101" s="237"/>
      <c r="BE101" s="229"/>
      <c r="BF101" s="229"/>
      <c r="BG101" s="229"/>
      <c r="BH101" s="229"/>
      <c r="BI101" s="229"/>
      <c r="BJ101" s="229"/>
      <c r="BK101" s="229"/>
      <c r="BL101" s="229"/>
      <c r="BM101" s="229"/>
      <c r="BN101" s="229"/>
      <c r="BO101" s="229"/>
      <c r="BP101" s="229"/>
      <c r="BQ101" s="226">
        <v>95</v>
      </c>
      <c r="BR101" s="231"/>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12"/>
    </row>
    <row r="102" spans="1:131" s="213" customFormat="1" ht="26.25" customHeight="1" thickBot="1" x14ac:dyDescent="0.2">
      <c r="A102" s="234"/>
      <c r="B102" s="235"/>
      <c r="C102" s="235"/>
      <c r="D102" s="235"/>
      <c r="E102" s="235"/>
      <c r="F102" s="235"/>
      <c r="G102" s="235"/>
      <c r="H102" s="235"/>
      <c r="I102" s="235"/>
      <c r="J102" s="235"/>
      <c r="K102" s="235"/>
      <c r="L102" s="235"/>
      <c r="M102" s="235"/>
      <c r="N102" s="235"/>
      <c r="O102" s="235"/>
      <c r="P102" s="235"/>
      <c r="Q102" s="236"/>
      <c r="R102" s="236"/>
      <c r="S102" s="236"/>
      <c r="T102" s="236"/>
      <c r="U102" s="236"/>
      <c r="V102" s="236"/>
      <c r="W102" s="236"/>
      <c r="X102" s="236"/>
      <c r="Y102" s="236"/>
      <c r="Z102" s="236"/>
      <c r="AA102" s="236"/>
      <c r="AB102" s="236"/>
      <c r="AC102" s="236"/>
      <c r="AD102" s="236"/>
      <c r="AE102" s="236"/>
      <c r="AF102" s="236"/>
      <c r="AG102" s="236"/>
      <c r="AH102" s="236"/>
      <c r="AI102" s="236"/>
      <c r="AJ102" s="236"/>
      <c r="AK102" s="236"/>
      <c r="AL102" s="236"/>
      <c r="AM102" s="236"/>
      <c r="AN102" s="236"/>
      <c r="AO102" s="236"/>
      <c r="AP102" s="236"/>
      <c r="AQ102" s="236"/>
      <c r="AR102" s="236"/>
      <c r="AS102" s="236"/>
      <c r="AT102" s="236"/>
      <c r="AU102" s="236"/>
      <c r="AV102" s="236"/>
      <c r="AW102" s="236"/>
      <c r="AX102" s="236"/>
      <c r="AY102" s="236"/>
      <c r="AZ102" s="237"/>
      <c r="BA102" s="237"/>
      <c r="BB102" s="237"/>
      <c r="BC102" s="237"/>
      <c r="BD102" s="237"/>
      <c r="BE102" s="229"/>
      <c r="BF102" s="229"/>
      <c r="BG102" s="229"/>
      <c r="BH102" s="229"/>
      <c r="BI102" s="229"/>
      <c r="BJ102" s="229"/>
      <c r="BK102" s="229"/>
      <c r="BL102" s="229"/>
      <c r="BM102" s="229"/>
      <c r="BN102" s="229"/>
      <c r="BO102" s="229"/>
      <c r="BP102" s="229"/>
      <c r="BQ102" s="228" t="s">
        <v>275</v>
      </c>
      <c r="BR102" s="850" t="s">
        <v>284</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c r="CS102" s="910"/>
      <c r="CT102" s="910"/>
      <c r="CU102" s="910"/>
      <c r="CV102" s="953"/>
      <c r="CW102" s="952"/>
      <c r="CX102" s="910"/>
      <c r="CY102" s="910"/>
      <c r="CZ102" s="910"/>
      <c r="DA102" s="953"/>
      <c r="DB102" s="952"/>
      <c r="DC102" s="910"/>
      <c r="DD102" s="910"/>
      <c r="DE102" s="910"/>
      <c r="DF102" s="953"/>
      <c r="DG102" s="952"/>
      <c r="DH102" s="910"/>
      <c r="DI102" s="910"/>
      <c r="DJ102" s="910"/>
      <c r="DK102" s="953"/>
      <c r="DL102" s="952"/>
      <c r="DM102" s="910"/>
      <c r="DN102" s="910"/>
      <c r="DO102" s="910"/>
      <c r="DP102" s="953"/>
      <c r="DQ102" s="952"/>
      <c r="DR102" s="910"/>
      <c r="DS102" s="910"/>
      <c r="DT102" s="910"/>
      <c r="DU102" s="953"/>
      <c r="DV102" s="976"/>
      <c r="DW102" s="977"/>
      <c r="DX102" s="977"/>
      <c r="DY102" s="977"/>
      <c r="DZ102" s="978"/>
      <c r="EA102" s="212"/>
    </row>
    <row r="103" spans="1:131" s="213" customFormat="1" ht="26.25" customHeight="1" x14ac:dyDescent="0.15">
      <c r="A103" s="234"/>
      <c r="B103" s="235"/>
      <c r="C103" s="235"/>
      <c r="D103" s="235"/>
      <c r="E103" s="235"/>
      <c r="F103" s="235"/>
      <c r="G103" s="235"/>
      <c r="H103" s="235"/>
      <c r="I103" s="235"/>
      <c r="J103" s="235"/>
      <c r="K103" s="235"/>
      <c r="L103" s="235"/>
      <c r="M103" s="235"/>
      <c r="N103" s="235"/>
      <c r="O103" s="235"/>
      <c r="P103" s="235"/>
      <c r="Q103" s="236"/>
      <c r="R103" s="236"/>
      <c r="S103" s="236"/>
      <c r="T103" s="236"/>
      <c r="U103" s="236"/>
      <c r="V103" s="236"/>
      <c r="W103" s="236"/>
      <c r="X103" s="236"/>
      <c r="Y103" s="236"/>
      <c r="Z103" s="236"/>
      <c r="AA103" s="236"/>
      <c r="AB103" s="236"/>
      <c r="AC103" s="236"/>
      <c r="AD103" s="236"/>
      <c r="AE103" s="236"/>
      <c r="AF103" s="236"/>
      <c r="AG103" s="236"/>
      <c r="AH103" s="236"/>
      <c r="AI103" s="236"/>
      <c r="AJ103" s="236"/>
      <c r="AK103" s="236"/>
      <c r="AL103" s="236"/>
      <c r="AM103" s="236"/>
      <c r="AN103" s="236"/>
      <c r="AO103" s="236"/>
      <c r="AP103" s="236"/>
      <c r="AQ103" s="236"/>
      <c r="AR103" s="236"/>
      <c r="AS103" s="236"/>
      <c r="AT103" s="236"/>
      <c r="AU103" s="236"/>
      <c r="AV103" s="236"/>
      <c r="AW103" s="236"/>
      <c r="AX103" s="236"/>
      <c r="AY103" s="236"/>
      <c r="AZ103" s="237"/>
      <c r="BA103" s="237"/>
      <c r="BB103" s="237"/>
      <c r="BC103" s="237"/>
      <c r="BD103" s="237"/>
      <c r="BE103" s="229"/>
      <c r="BF103" s="229"/>
      <c r="BG103" s="229"/>
      <c r="BH103" s="229"/>
      <c r="BI103" s="229"/>
      <c r="BJ103" s="229"/>
      <c r="BK103" s="229"/>
      <c r="BL103" s="229"/>
      <c r="BM103" s="229"/>
      <c r="BN103" s="229"/>
      <c r="BO103" s="229"/>
      <c r="BP103" s="229"/>
      <c r="BQ103" s="979" t="s">
        <v>553</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12"/>
    </row>
    <row r="104" spans="1:131" s="213" customFormat="1" ht="26.25" customHeight="1" x14ac:dyDescent="0.15">
      <c r="A104" s="234"/>
      <c r="B104" s="235"/>
      <c r="C104" s="235"/>
      <c r="D104" s="235"/>
      <c r="E104" s="235"/>
      <c r="F104" s="235"/>
      <c r="G104" s="235"/>
      <c r="H104" s="235"/>
      <c r="I104" s="235"/>
      <c r="J104" s="235"/>
      <c r="K104" s="235"/>
      <c r="L104" s="235"/>
      <c r="M104" s="235"/>
      <c r="N104" s="235"/>
      <c r="O104" s="235"/>
      <c r="P104" s="235"/>
      <c r="Q104" s="236"/>
      <c r="R104" s="236"/>
      <c r="S104" s="236"/>
      <c r="T104" s="236"/>
      <c r="U104" s="236"/>
      <c r="V104" s="236"/>
      <c r="W104" s="236"/>
      <c r="X104" s="236"/>
      <c r="Y104" s="236"/>
      <c r="Z104" s="236"/>
      <c r="AA104" s="236"/>
      <c r="AB104" s="236"/>
      <c r="AC104" s="236"/>
      <c r="AD104" s="236"/>
      <c r="AE104" s="236"/>
      <c r="AF104" s="236"/>
      <c r="AG104" s="236"/>
      <c r="AH104" s="236"/>
      <c r="AI104" s="236"/>
      <c r="AJ104" s="236"/>
      <c r="AK104" s="236"/>
      <c r="AL104" s="236"/>
      <c r="AM104" s="236"/>
      <c r="AN104" s="236"/>
      <c r="AO104" s="236"/>
      <c r="AP104" s="236"/>
      <c r="AQ104" s="236"/>
      <c r="AR104" s="236"/>
      <c r="AS104" s="236"/>
      <c r="AT104" s="236"/>
      <c r="AU104" s="236"/>
      <c r="AV104" s="236"/>
      <c r="AW104" s="236"/>
      <c r="AX104" s="236"/>
      <c r="AY104" s="236"/>
      <c r="AZ104" s="237"/>
      <c r="BA104" s="237"/>
      <c r="BB104" s="237"/>
      <c r="BC104" s="237"/>
      <c r="BD104" s="237"/>
      <c r="BE104" s="229"/>
      <c r="BF104" s="229"/>
      <c r="BG104" s="229"/>
      <c r="BH104" s="229"/>
      <c r="BI104" s="229"/>
      <c r="BJ104" s="229"/>
      <c r="BK104" s="229"/>
      <c r="BL104" s="229"/>
      <c r="BM104" s="229"/>
      <c r="BN104" s="229"/>
      <c r="BO104" s="229"/>
      <c r="BP104" s="229"/>
      <c r="BQ104" s="980" t="s">
        <v>554</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12"/>
    </row>
    <row r="105" spans="1:131" s="213" customFormat="1" ht="11.25" customHeight="1" x14ac:dyDescent="0.15">
      <c r="A105" s="229"/>
      <c r="B105" s="229"/>
      <c r="C105" s="229"/>
      <c r="D105" s="229"/>
      <c r="E105" s="229"/>
      <c r="F105" s="229"/>
      <c r="G105" s="229"/>
      <c r="H105" s="229"/>
      <c r="I105" s="229"/>
      <c r="J105" s="229"/>
      <c r="K105" s="229"/>
      <c r="L105" s="229"/>
      <c r="M105" s="229"/>
      <c r="N105" s="229"/>
      <c r="O105" s="229"/>
      <c r="P105" s="229"/>
      <c r="Q105" s="229"/>
      <c r="R105" s="229"/>
      <c r="S105" s="229"/>
      <c r="T105" s="229"/>
      <c r="U105" s="229"/>
      <c r="V105" s="229"/>
      <c r="W105" s="229"/>
      <c r="X105" s="229"/>
      <c r="Y105" s="229"/>
      <c r="Z105" s="229"/>
      <c r="AA105" s="229"/>
      <c r="AB105" s="229"/>
      <c r="AC105" s="229"/>
      <c r="AD105" s="229"/>
      <c r="AE105" s="229"/>
      <c r="AF105" s="229"/>
      <c r="AG105" s="229"/>
      <c r="AH105" s="229"/>
      <c r="AI105" s="229"/>
      <c r="AJ105" s="229"/>
      <c r="AK105" s="229"/>
      <c r="AL105" s="229"/>
      <c r="AM105" s="229"/>
      <c r="AN105" s="229"/>
      <c r="AO105" s="229"/>
      <c r="AP105" s="229"/>
      <c r="AQ105" s="229"/>
      <c r="AR105" s="229"/>
      <c r="AS105" s="229"/>
      <c r="AT105" s="229"/>
      <c r="AU105" s="229"/>
      <c r="AV105" s="229"/>
      <c r="AW105" s="229"/>
      <c r="AX105" s="229"/>
      <c r="AY105" s="229"/>
      <c r="AZ105" s="229"/>
      <c r="BA105" s="229"/>
      <c r="BB105" s="229"/>
      <c r="BC105" s="229"/>
      <c r="BD105" s="229"/>
      <c r="BE105" s="229"/>
      <c r="BF105" s="229"/>
      <c r="BG105" s="229"/>
      <c r="BH105" s="229"/>
      <c r="BI105" s="229"/>
      <c r="BJ105" s="229"/>
      <c r="BK105" s="229"/>
      <c r="BL105" s="229"/>
      <c r="BM105" s="229"/>
      <c r="BN105" s="229"/>
      <c r="BO105" s="229"/>
      <c r="BP105" s="229"/>
      <c r="BQ105" s="232"/>
      <c r="BR105" s="232"/>
      <c r="BS105" s="232"/>
      <c r="BT105" s="232"/>
      <c r="BU105" s="232"/>
      <c r="BV105" s="232"/>
      <c r="BW105" s="232"/>
      <c r="BX105" s="232"/>
      <c r="BY105" s="232"/>
      <c r="BZ105" s="232"/>
      <c r="CA105" s="232"/>
      <c r="CB105" s="232"/>
      <c r="CC105" s="232"/>
      <c r="CD105" s="232"/>
      <c r="CE105" s="232"/>
      <c r="CF105" s="232"/>
      <c r="CG105" s="232"/>
      <c r="CH105" s="232"/>
      <c r="CI105" s="232"/>
      <c r="CJ105" s="232"/>
      <c r="CK105" s="232"/>
      <c r="CL105" s="232"/>
      <c r="CM105" s="232"/>
      <c r="CN105" s="232"/>
      <c r="CO105" s="232"/>
      <c r="CP105" s="232"/>
      <c r="CQ105" s="232"/>
      <c r="CR105" s="232"/>
      <c r="CS105" s="232"/>
      <c r="CT105" s="232"/>
      <c r="CU105" s="232"/>
      <c r="CV105" s="232"/>
      <c r="CW105" s="232"/>
      <c r="CX105" s="232"/>
      <c r="CY105" s="232"/>
      <c r="CZ105" s="232"/>
      <c r="DA105" s="232"/>
      <c r="DB105" s="232"/>
      <c r="DC105" s="232"/>
      <c r="DD105" s="232"/>
      <c r="DE105" s="232"/>
      <c r="DF105" s="232"/>
      <c r="DG105" s="232"/>
      <c r="DH105" s="232"/>
      <c r="DI105" s="232"/>
      <c r="DJ105" s="232"/>
      <c r="DK105" s="232"/>
      <c r="DL105" s="232"/>
      <c r="DM105" s="232"/>
      <c r="DN105" s="232"/>
      <c r="DO105" s="232"/>
      <c r="DP105" s="232"/>
      <c r="DQ105" s="232"/>
      <c r="DR105" s="232"/>
      <c r="DS105" s="232"/>
      <c r="DT105" s="232"/>
      <c r="DU105" s="232"/>
      <c r="DV105" s="232"/>
      <c r="DW105" s="232"/>
      <c r="DX105" s="232"/>
      <c r="DY105" s="232"/>
      <c r="DZ105" s="232"/>
      <c r="EA105" s="212"/>
    </row>
    <row r="106" spans="1:131" s="213" customFormat="1" ht="11.25" customHeight="1" x14ac:dyDescent="0.15">
      <c r="A106" s="238"/>
      <c r="B106" s="238"/>
      <c r="C106" s="238"/>
      <c r="D106" s="238"/>
      <c r="E106" s="238"/>
      <c r="F106" s="238"/>
      <c r="G106" s="238"/>
      <c r="H106" s="238"/>
      <c r="I106" s="238"/>
      <c r="J106" s="238"/>
      <c r="K106" s="238"/>
      <c r="L106" s="238"/>
      <c r="M106" s="238"/>
      <c r="N106" s="238"/>
      <c r="O106" s="238"/>
      <c r="P106" s="238"/>
      <c r="Q106" s="238"/>
      <c r="R106" s="238"/>
      <c r="S106" s="238"/>
      <c r="T106" s="238"/>
      <c r="U106" s="238"/>
      <c r="V106" s="238"/>
      <c r="W106" s="238"/>
      <c r="X106" s="238"/>
      <c r="Y106" s="238"/>
      <c r="Z106" s="238"/>
      <c r="AA106" s="238"/>
      <c r="AB106" s="238"/>
      <c r="AC106" s="238"/>
      <c r="AD106" s="238"/>
      <c r="AE106" s="238"/>
      <c r="AF106" s="238"/>
      <c r="AG106" s="238"/>
      <c r="AH106" s="238"/>
      <c r="AI106" s="238"/>
      <c r="AJ106" s="238"/>
      <c r="AK106" s="238"/>
      <c r="AL106" s="238"/>
      <c r="AM106" s="238"/>
      <c r="AN106" s="238"/>
      <c r="AO106" s="238"/>
      <c r="AP106" s="238"/>
      <c r="AQ106" s="238"/>
      <c r="AR106" s="238"/>
      <c r="AS106" s="238"/>
      <c r="AT106" s="238"/>
      <c r="AU106" s="238"/>
      <c r="AV106" s="238"/>
      <c r="AW106" s="238"/>
      <c r="AX106" s="238"/>
      <c r="AY106" s="238"/>
      <c r="AZ106" s="238"/>
      <c r="BA106" s="238"/>
      <c r="BB106" s="238"/>
      <c r="BC106" s="238"/>
      <c r="BD106" s="238"/>
      <c r="BE106" s="238"/>
      <c r="BF106" s="238"/>
      <c r="BG106" s="238"/>
      <c r="BH106" s="238"/>
      <c r="BI106" s="238"/>
      <c r="BJ106" s="238"/>
      <c r="BK106" s="238"/>
      <c r="BL106" s="238"/>
      <c r="BM106" s="238"/>
      <c r="BN106" s="238"/>
      <c r="BO106" s="238"/>
      <c r="BP106" s="238"/>
      <c r="BQ106" s="232"/>
      <c r="BR106" s="232"/>
      <c r="BS106" s="232"/>
      <c r="BT106" s="232"/>
      <c r="BU106" s="232"/>
      <c r="BV106" s="232"/>
      <c r="BW106" s="232"/>
      <c r="BX106" s="232"/>
      <c r="BY106" s="232"/>
      <c r="BZ106" s="232"/>
      <c r="CA106" s="232"/>
      <c r="CB106" s="232"/>
      <c r="CC106" s="232"/>
      <c r="CD106" s="232"/>
      <c r="CE106" s="232"/>
      <c r="CF106" s="232"/>
      <c r="CG106" s="232"/>
      <c r="CH106" s="232"/>
      <c r="CI106" s="232"/>
      <c r="CJ106" s="232"/>
      <c r="CK106" s="232"/>
      <c r="CL106" s="232"/>
      <c r="CM106" s="232"/>
      <c r="CN106" s="232"/>
      <c r="CO106" s="232"/>
      <c r="CP106" s="232"/>
      <c r="CQ106" s="232"/>
      <c r="CR106" s="232"/>
      <c r="CS106" s="232"/>
      <c r="CT106" s="232"/>
      <c r="CU106" s="232"/>
      <c r="CV106" s="232"/>
      <c r="CW106" s="232"/>
      <c r="CX106" s="232"/>
      <c r="CY106" s="232"/>
      <c r="CZ106" s="232"/>
      <c r="DA106" s="232"/>
      <c r="DB106" s="232"/>
      <c r="DC106" s="232"/>
      <c r="DD106" s="232"/>
      <c r="DE106" s="232"/>
      <c r="DF106" s="232"/>
      <c r="DG106" s="232"/>
      <c r="DH106" s="232"/>
      <c r="DI106" s="232"/>
      <c r="DJ106" s="232"/>
      <c r="DK106" s="232"/>
      <c r="DL106" s="232"/>
      <c r="DM106" s="232"/>
      <c r="DN106" s="232"/>
      <c r="DO106" s="232"/>
      <c r="DP106" s="232"/>
      <c r="DQ106" s="232"/>
      <c r="DR106" s="232"/>
      <c r="DS106" s="232"/>
      <c r="DT106" s="232"/>
      <c r="DU106" s="232"/>
      <c r="DV106" s="232"/>
      <c r="DW106" s="232"/>
      <c r="DX106" s="232"/>
      <c r="DY106" s="232"/>
      <c r="DZ106" s="232"/>
      <c r="EA106" s="212"/>
    </row>
    <row r="107" spans="1:131" s="212" customFormat="1" ht="26.25" customHeight="1" thickBot="1" x14ac:dyDescent="0.2">
      <c r="A107" s="239" t="s">
        <v>285</v>
      </c>
      <c r="B107" s="360"/>
      <c r="C107" s="360"/>
      <c r="D107" s="360"/>
      <c r="E107" s="360"/>
      <c r="F107" s="360"/>
      <c r="G107" s="360"/>
      <c r="H107" s="360"/>
      <c r="I107" s="360"/>
      <c r="J107" s="360"/>
      <c r="K107" s="360"/>
      <c r="L107" s="360"/>
      <c r="M107" s="360"/>
      <c r="N107" s="360"/>
      <c r="O107" s="360"/>
      <c r="P107" s="360"/>
      <c r="Q107" s="360"/>
      <c r="R107" s="360"/>
      <c r="S107" s="360"/>
      <c r="T107" s="360"/>
      <c r="U107" s="360"/>
      <c r="V107" s="360"/>
      <c r="W107" s="360"/>
      <c r="X107" s="360"/>
      <c r="Y107" s="360"/>
      <c r="Z107" s="360"/>
      <c r="AA107" s="360"/>
      <c r="AB107" s="360"/>
      <c r="AC107" s="360"/>
      <c r="AD107" s="360"/>
      <c r="AE107" s="360"/>
      <c r="AF107" s="360"/>
      <c r="AG107" s="360"/>
      <c r="AH107" s="360"/>
      <c r="AI107" s="360"/>
      <c r="AJ107" s="360"/>
      <c r="AK107" s="360"/>
      <c r="AL107" s="360"/>
      <c r="AM107" s="360"/>
      <c r="AN107" s="360"/>
      <c r="AO107" s="360"/>
      <c r="AP107" s="360"/>
      <c r="AQ107" s="360"/>
      <c r="AR107" s="360"/>
      <c r="AS107" s="360"/>
      <c r="AT107" s="360"/>
      <c r="AU107" s="239" t="s">
        <v>555</v>
      </c>
      <c r="AV107" s="360"/>
      <c r="AW107" s="360"/>
      <c r="AX107" s="360"/>
      <c r="AY107" s="360"/>
      <c r="AZ107" s="360"/>
      <c r="BA107" s="360"/>
      <c r="BB107" s="360"/>
      <c r="BC107" s="360"/>
      <c r="BD107" s="360"/>
      <c r="BE107" s="360"/>
      <c r="BF107" s="360"/>
      <c r="BG107" s="360"/>
      <c r="BH107" s="360"/>
      <c r="BI107" s="360"/>
      <c r="BJ107" s="360"/>
      <c r="BK107" s="360"/>
      <c r="BL107" s="360"/>
      <c r="BM107" s="360"/>
      <c r="BN107" s="360"/>
      <c r="BO107" s="360"/>
      <c r="BP107" s="360"/>
      <c r="BQ107" s="360"/>
      <c r="BR107" s="360"/>
      <c r="BS107" s="360"/>
      <c r="BT107" s="360"/>
      <c r="BU107" s="360"/>
      <c r="BV107" s="360"/>
      <c r="BW107" s="360"/>
      <c r="BX107" s="360"/>
      <c r="BY107" s="360"/>
      <c r="BZ107" s="360"/>
      <c r="CA107" s="360"/>
      <c r="CB107" s="360"/>
      <c r="CC107" s="360"/>
      <c r="CD107" s="360"/>
      <c r="CE107" s="360"/>
      <c r="CF107" s="360"/>
      <c r="CG107" s="360"/>
      <c r="CH107" s="360"/>
      <c r="CI107" s="360"/>
      <c r="CJ107" s="360"/>
      <c r="CK107" s="360"/>
      <c r="CL107" s="360"/>
      <c r="CM107" s="360"/>
      <c r="CN107" s="360"/>
      <c r="CO107" s="360"/>
      <c r="CP107" s="360"/>
      <c r="CQ107" s="360"/>
      <c r="CR107" s="360"/>
      <c r="CS107" s="360"/>
      <c r="CT107" s="360"/>
      <c r="CU107" s="360"/>
      <c r="CV107" s="360"/>
      <c r="CW107" s="360"/>
      <c r="CX107" s="360"/>
      <c r="CY107" s="360"/>
      <c r="CZ107" s="360"/>
      <c r="DA107" s="360"/>
      <c r="DB107" s="360"/>
      <c r="DC107" s="360"/>
      <c r="DD107" s="360"/>
      <c r="DE107" s="360"/>
      <c r="DF107" s="360"/>
      <c r="DG107" s="360"/>
      <c r="DH107" s="360"/>
      <c r="DI107" s="360"/>
      <c r="DJ107" s="360"/>
      <c r="DK107" s="360"/>
      <c r="DL107" s="360"/>
      <c r="DM107" s="360"/>
      <c r="DN107" s="360"/>
      <c r="DO107" s="360"/>
      <c r="DP107" s="360"/>
      <c r="DQ107" s="360"/>
      <c r="DR107" s="360"/>
      <c r="DS107" s="360"/>
      <c r="DT107" s="360"/>
      <c r="DU107" s="360"/>
      <c r="DV107" s="360"/>
      <c r="DW107" s="360"/>
      <c r="DX107" s="360"/>
      <c r="DY107" s="360"/>
      <c r="DZ107" s="360"/>
    </row>
    <row r="108" spans="1:131" s="212" customFormat="1" ht="26.25" customHeight="1" x14ac:dyDescent="0.15">
      <c r="A108" s="981" t="s">
        <v>286</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287</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12" customFormat="1" ht="26.25" customHeight="1" x14ac:dyDescent="0.15">
      <c r="A109" s="974" t="s">
        <v>288</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289</v>
      </c>
      <c r="AB109" s="955"/>
      <c r="AC109" s="955"/>
      <c r="AD109" s="955"/>
      <c r="AE109" s="956"/>
      <c r="AF109" s="954" t="s">
        <v>232</v>
      </c>
      <c r="AG109" s="955"/>
      <c r="AH109" s="955"/>
      <c r="AI109" s="955"/>
      <c r="AJ109" s="956"/>
      <c r="AK109" s="954" t="s">
        <v>231</v>
      </c>
      <c r="AL109" s="955"/>
      <c r="AM109" s="955"/>
      <c r="AN109" s="955"/>
      <c r="AO109" s="956"/>
      <c r="AP109" s="954" t="s">
        <v>290</v>
      </c>
      <c r="AQ109" s="955"/>
      <c r="AR109" s="955"/>
      <c r="AS109" s="955"/>
      <c r="AT109" s="957"/>
      <c r="AU109" s="974" t="s">
        <v>288</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289</v>
      </c>
      <c r="BR109" s="955"/>
      <c r="BS109" s="955"/>
      <c r="BT109" s="955"/>
      <c r="BU109" s="956"/>
      <c r="BV109" s="954" t="s">
        <v>232</v>
      </c>
      <c r="BW109" s="955"/>
      <c r="BX109" s="955"/>
      <c r="BY109" s="955"/>
      <c r="BZ109" s="956"/>
      <c r="CA109" s="954" t="s">
        <v>231</v>
      </c>
      <c r="CB109" s="955"/>
      <c r="CC109" s="955"/>
      <c r="CD109" s="955"/>
      <c r="CE109" s="956"/>
      <c r="CF109" s="975" t="s">
        <v>290</v>
      </c>
      <c r="CG109" s="975"/>
      <c r="CH109" s="975"/>
      <c r="CI109" s="975"/>
      <c r="CJ109" s="975"/>
      <c r="CK109" s="954" t="s">
        <v>291</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289</v>
      </c>
      <c r="DH109" s="955"/>
      <c r="DI109" s="955"/>
      <c r="DJ109" s="955"/>
      <c r="DK109" s="956"/>
      <c r="DL109" s="954" t="s">
        <v>232</v>
      </c>
      <c r="DM109" s="955"/>
      <c r="DN109" s="955"/>
      <c r="DO109" s="955"/>
      <c r="DP109" s="956"/>
      <c r="DQ109" s="954" t="s">
        <v>231</v>
      </c>
      <c r="DR109" s="955"/>
      <c r="DS109" s="955"/>
      <c r="DT109" s="955"/>
      <c r="DU109" s="956"/>
      <c r="DV109" s="954" t="s">
        <v>290</v>
      </c>
      <c r="DW109" s="955"/>
      <c r="DX109" s="955"/>
      <c r="DY109" s="955"/>
      <c r="DZ109" s="957"/>
    </row>
    <row r="110" spans="1:131" s="212" customFormat="1" ht="26.25" customHeight="1" x14ac:dyDescent="0.15">
      <c r="A110" s="958" t="s">
        <v>292</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902146</v>
      </c>
      <c r="AB110" s="962"/>
      <c r="AC110" s="962"/>
      <c r="AD110" s="962"/>
      <c r="AE110" s="963"/>
      <c r="AF110" s="964">
        <v>781957</v>
      </c>
      <c r="AG110" s="962"/>
      <c r="AH110" s="962"/>
      <c r="AI110" s="962"/>
      <c r="AJ110" s="963"/>
      <c r="AK110" s="964">
        <v>793537</v>
      </c>
      <c r="AL110" s="962"/>
      <c r="AM110" s="962"/>
      <c r="AN110" s="962"/>
      <c r="AO110" s="963"/>
      <c r="AP110" s="965">
        <v>12.4</v>
      </c>
      <c r="AQ110" s="966"/>
      <c r="AR110" s="966"/>
      <c r="AS110" s="966"/>
      <c r="AT110" s="967"/>
      <c r="AU110" s="968" t="s">
        <v>66</v>
      </c>
      <c r="AV110" s="969"/>
      <c r="AW110" s="969"/>
      <c r="AX110" s="969"/>
      <c r="AY110" s="969"/>
      <c r="AZ110" s="1010" t="s">
        <v>293</v>
      </c>
      <c r="BA110" s="959"/>
      <c r="BB110" s="959"/>
      <c r="BC110" s="959"/>
      <c r="BD110" s="959"/>
      <c r="BE110" s="959"/>
      <c r="BF110" s="959"/>
      <c r="BG110" s="959"/>
      <c r="BH110" s="959"/>
      <c r="BI110" s="959"/>
      <c r="BJ110" s="959"/>
      <c r="BK110" s="959"/>
      <c r="BL110" s="959"/>
      <c r="BM110" s="959"/>
      <c r="BN110" s="959"/>
      <c r="BO110" s="959"/>
      <c r="BP110" s="960"/>
      <c r="BQ110" s="996">
        <v>8136047</v>
      </c>
      <c r="BR110" s="997"/>
      <c r="BS110" s="997"/>
      <c r="BT110" s="997"/>
      <c r="BU110" s="997"/>
      <c r="BV110" s="997">
        <v>8308333</v>
      </c>
      <c r="BW110" s="997"/>
      <c r="BX110" s="997"/>
      <c r="BY110" s="997"/>
      <c r="BZ110" s="997"/>
      <c r="CA110" s="997">
        <v>8809377</v>
      </c>
      <c r="CB110" s="997"/>
      <c r="CC110" s="997"/>
      <c r="CD110" s="997"/>
      <c r="CE110" s="997"/>
      <c r="CF110" s="1011">
        <v>137.5</v>
      </c>
      <c r="CG110" s="1012"/>
      <c r="CH110" s="1012"/>
      <c r="CI110" s="1012"/>
      <c r="CJ110" s="1012"/>
      <c r="CK110" s="1013" t="s">
        <v>294</v>
      </c>
      <c r="CL110" s="1014"/>
      <c r="CM110" s="993" t="s">
        <v>295</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528</v>
      </c>
      <c r="DH110" s="997"/>
      <c r="DI110" s="997"/>
      <c r="DJ110" s="997"/>
      <c r="DK110" s="997"/>
      <c r="DL110" s="997" t="s">
        <v>528</v>
      </c>
      <c r="DM110" s="997"/>
      <c r="DN110" s="997"/>
      <c r="DO110" s="997"/>
      <c r="DP110" s="997"/>
      <c r="DQ110" s="997" t="s">
        <v>528</v>
      </c>
      <c r="DR110" s="997"/>
      <c r="DS110" s="997"/>
      <c r="DT110" s="997"/>
      <c r="DU110" s="997"/>
      <c r="DV110" s="998" t="s">
        <v>528</v>
      </c>
      <c r="DW110" s="998"/>
      <c r="DX110" s="998"/>
      <c r="DY110" s="998"/>
      <c r="DZ110" s="999"/>
    </row>
    <row r="111" spans="1:131" s="212" customFormat="1" ht="26.25" customHeight="1" x14ac:dyDescent="0.15">
      <c r="A111" s="1000" t="s">
        <v>296</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528</v>
      </c>
      <c r="AB111" s="1004"/>
      <c r="AC111" s="1004"/>
      <c r="AD111" s="1004"/>
      <c r="AE111" s="1005"/>
      <c r="AF111" s="1006" t="s">
        <v>528</v>
      </c>
      <c r="AG111" s="1004"/>
      <c r="AH111" s="1004"/>
      <c r="AI111" s="1004"/>
      <c r="AJ111" s="1005"/>
      <c r="AK111" s="1006" t="s">
        <v>528</v>
      </c>
      <c r="AL111" s="1004"/>
      <c r="AM111" s="1004"/>
      <c r="AN111" s="1004"/>
      <c r="AO111" s="1005"/>
      <c r="AP111" s="1007" t="s">
        <v>528</v>
      </c>
      <c r="AQ111" s="1008"/>
      <c r="AR111" s="1008"/>
      <c r="AS111" s="1008"/>
      <c r="AT111" s="1009"/>
      <c r="AU111" s="970"/>
      <c r="AV111" s="971"/>
      <c r="AW111" s="971"/>
      <c r="AX111" s="971"/>
      <c r="AY111" s="971"/>
      <c r="AZ111" s="1019" t="s">
        <v>297</v>
      </c>
      <c r="BA111" s="1020"/>
      <c r="BB111" s="1020"/>
      <c r="BC111" s="1020"/>
      <c r="BD111" s="1020"/>
      <c r="BE111" s="1020"/>
      <c r="BF111" s="1020"/>
      <c r="BG111" s="1020"/>
      <c r="BH111" s="1020"/>
      <c r="BI111" s="1020"/>
      <c r="BJ111" s="1020"/>
      <c r="BK111" s="1020"/>
      <c r="BL111" s="1020"/>
      <c r="BM111" s="1020"/>
      <c r="BN111" s="1020"/>
      <c r="BO111" s="1020"/>
      <c r="BP111" s="1021"/>
      <c r="BQ111" s="989">
        <v>474167</v>
      </c>
      <c r="BR111" s="990"/>
      <c r="BS111" s="990"/>
      <c r="BT111" s="990"/>
      <c r="BU111" s="990"/>
      <c r="BV111" s="990">
        <v>465643</v>
      </c>
      <c r="BW111" s="990"/>
      <c r="BX111" s="990"/>
      <c r="BY111" s="990"/>
      <c r="BZ111" s="990"/>
      <c r="CA111" s="990">
        <v>432542</v>
      </c>
      <c r="CB111" s="990"/>
      <c r="CC111" s="990"/>
      <c r="CD111" s="990"/>
      <c r="CE111" s="990"/>
      <c r="CF111" s="984">
        <v>6.8</v>
      </c>
      <c r="CG111" s="985"/>
      <c r="CH111" s="985"/>
      <c r="CI111" s="985"/>
      <c r="CJ111" s="985"/>
      <c r="CK111" s="1015"/>
      <c r="CL111" s="1016"/>
      <c r="CM111" s="986" t="s">
        <v>298</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528</v>
      </c>
      <c r="DH111" s="990"/>
      <c r="DI111" s="990"/>
      <c r="DJ111" s="990"/>
      <c r="DK111" s="990"/>
      <c r="DL111" s="990" t="s">
        <v>528</v>
      </c>
      <c r="DM111" s="990"/>
      <c r="DN111" s="990"/>
      <c r="DO111" s="990"/>
      <c r="DP111" s="990"/>
      <c r="DQ111" s="990" t="s">
        <v>528</v>
      </c>
      <c r="DR111" s="990"/>
      <c r="DS111" s="990"/>
      <c r="DT111" s="990"/>
      <c r="DU111" s="990"/>
      <c r="DV111" s="991" t="s">
        <v>528</v>
      </c>
      <c r="DW111" s="991"/>
      <c r="DX111" s="991"/>
      <c r="DY111" s="991"/>
      <c r="DZ111" s="992"/>
    </row>
    <row r="112" spans="1:131" s="212" customFormat="1" ht="26.25" customHeight="1" x14ac:dyDescent="0.15">
      <c r="A112" s="1022" t="s">
        <v>299</v>
      </c>
      <c r="B112" s="1023"/>
      <c r="C112" s="1020" t="s">
        <v>300</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528</v>
      </c>
      <c r="AB112" s="1029"/>
      <c r="AC112" s="1029"/>
      <c r="AD112" s="1029"/>
      <c r="AE112" s="1030"/>
      <c r="AF112" s="1031" t="s">
        <v>528</v>
      </c>
      <c r="AG112" s="1029"/>
      <c r="AH112" s="1029"/>
      <c r="AI112" s="1029"/>
      <c r="AJ112" s="1030"/>
      <c r="AK112" s="1031" t="s">
        <v>528</v>
      </c>
      <c r="AL112" s="1029"/>
      <c r="AM112" s="1029"/>
      <c r="AN112" s="1029"/>
      <c r="AO112" s="1030"/>
      <c r="AP112" s="1032" t="s">
        <v>528</v>
      </c>
      <c r="AQ112" s="1033"/>
      <c r="AR112" s="1033"/>
      <c r="AS112" s="1033"/>
      <c r="AT112" s="1034"/>
      <c r="AU112" s="970"/>
      <c r="AV112" s="971"/>
      <c r="AW112" s="971"/>
      <c r="AX112" s="971"/>
      <c r="AY112" s="971"/>
      <c r="AZ112" s="1019" t="s">
        <v>301</v>
      </c>
      <c r="BA112" s="1020"/>
      <c r="BB112" s="1020"/>
      <c r="BC112" s="1020"/>
      <c r="BD112" s="1020"/>
      <c r="BE112" s="1020"/>
      <c r="BF112" s="1020"/>
      <c r="BG112" s="1020"/>
      <c r="BH112" s="1020"/>
      <c r="BI112" s="1020"/>
      <c r="BJ112" s="1020"/>
      <c r="BK112" s="1020"/>
      <c r="BL112" s="1020"/>
      <c r="BM112" s="1020"/>
      <c r="BN112" s="1020"/>
      <c r="BO112" s="1020"/>
      <c r="BP112" s="1021"/>
      <c r="BQ112" s="989">
        <v>2031850</v>
      </c>
      <c r="BR112" s="990"/>
      <c r="BS112" s="990"/>
      <c r="BT112" s="990"/>
      <c r="BU112" s="990"/>
      <c r="BV112" s="990">
        <v>1938785</v>
      </c>
      <c r="BW112" s="990"/>
      <c r="BX112" s="990"/>
      <c r="BY112" s="990"/>
      <c r="BZ112" s="990"/>
      <c r="CA112" s="990">
        <v>1828630</v>
      </c>
      <c r="CB112" s="990"/>
      <c r="CC112" s="990"/>
      <c r="CD112" s="990"/>
      <c r="CE112" s="990"/>
      <c r="CF112" s="984">
        <v>28.5</v>
      </c>
      <c r="CG112" s="985"/>
      <c r="CH112" s="985"/>
      <c r="CI112" s="985"/>
      <c r="CJ112" s="985"/>
      <c r="CK112" s="1015"/>
      <c r="CL112" s="1016"/>
      <c r="CM112" s="986" t="s">
        <v>302</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v>88370</v>
      </c>
      <c r="DH112" s="990"/>
      <c r="DI112" s="990"/>
      <c r="DJ112" s="990"/>
      <c r="DK112" s="990"/>
      <c r="DL112" s="990">
        <v>78301</v>
      </c>
      <c r="DM112" s="990"/>
      <c r="DN112" s="990"/>
      <c r="DO112" s="990"/>
      <c r="DP112" s="990"/>
      <c r="DQ112" s="990">
        <v>68221</v>
      </c>
      <c r="DR112" s="990"/>
      <c r="DS112" s="990"/>
      <c r="DT112" s="990"/>
      <c r="DU112" s="990"/>
      <c r="DV112" s="991">
        <v>1.1000000000000001</v>
      </c>
      <c r="DW112" s="991"/>
      <c r="DX112" s="991"/>
      <c r="DY112" s="991"/>
      <c r="DZ112" s="992"/>
    </row>
    <row r="113" spans="1:130" s="212" customFormat="1" ht="26.25" customHeight="1" x14ac:dyDescent="0.15">
      <c r="A113" s="1024"/>
      <c r="B113" s="1025"/>
      <c r="C113" s="1020" t="s">
        <v>303</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205154</v>
      </c>
      <c r="AB113" s="1004"/>
      <c r="AC113" s="1004"/>
      <c r="AD113" s="1004"/>
      <c r="AE113" s="1005"/>
      <c r="AF113" s="1006">
        <v>230087</v>
      </c>
      <c r="AG113" s="1004"/>
      <c r="AH113" s="1004"/>
      <c r="AI113" s="1004"/>
      <c r="AJ113" s="1005"/>
      <c r="AK113" s="1006">
        <v>177837</v>
      </c>
      <c r="AL113" s="1004"/>
      <c r="AM113" s="1004"/>
      <c r="AN113" s="1004"/>
      <c r="AO113" s="1005"/>
      <c r="AP113" s="1007">
        <v>2.8</v>
      </c>
      <c r="AQ113" s="1008"/>
      <c r="AR113" s="1008"/>
      <c r="AS113" s="1008"/>
      <c r="AT113" s="1009"/>
      <c r="AU113" s="970"/>
      <c r="AV113" s="971"/>
      <c r="AW113" s="971"/>
      <c r="AX113" s="971"/>
      <c r="AY113" s="971"/>
      <c r="AZ113" s="1019" t="s">
        <v>304</v>
      </c>
      <c r="BA113" s="1020"/>
      <c r="BB113" s="1020"/>
      <c r="BC113" s="1020"/>
      <c r="BD113" s="1020"/>
      <c r="BE113" s="1020"/>
      <c r="BF113" s="1020"/>
      <c r="BG113" s="1020"/>
      <c r="BH113" s="1020"/>
      <c r="BI113" s="1020"/>
      <c r="BJ113" s="1020"/>
      <c r="BK113" s="1020"/>
      <c r="BL113" s="1020"/>
      <c r="BM113" s="1020"/>
      <c r="BN113" s="1020"/>
      <c r="BO113" s="1020"/>
      <c r="BP113" s="1021"/>
      <c r="BQ113" s="989">
        <v>218267</v>
      </c>
      <c r="BR113" s="990"/>
      <c r="BS113" s="990"/>
      <c r="BT113" s="990"/>
      <c r="BU113" s="990"/>
      <c r="BV113" s="990">
        <v>55814</v>
      </c>
      <c r="BW113" s="990"/>
      <c r="BX113" s="990"/>
      <c r="BY113" s="990"/>
      <c r="BZ113" s="990"/>
      <c r="CA113" s="990">
        <v>52241</v>
      </c>
      <c r="CB113" s="990"/>
      <c r="CC113" s="990"/>
      <c r="CD113" s="990"/>
      <c r="CE113" s="990"/>
      <c r="CF113" s="984">
        <v>0.8</v>
      </c>
      <c r="CG113" s="985"/>
      <c r="CH113" s="985"/>
      <c r="CI113" s="985"/>
      <c r="CJ113" s="985"/>
      <c r="CK113" s="1015"/>
      <c r="CL113" s="1016"/>
      <c r="CM113" s="986" t="s">
        <v>556</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528</v>
      </c>
      <c r="DH113" s="1029"/>
      <c r="DI113" s="1029"/>
      <c r="DJ113" s="1029"/>
      <c r="DK113" s="1030"/>
      <c r="DL113" s="1031" t="s">
        <v>528</v>
      </c>
      <c r="DM113" s="1029"/>
      <c r="DN113" s="1029"/>
      <c r="DO113" s="1029"/>
      <c r="DP113" s="1030"/>
      <c r="DQ113" s="1031" t="s">
        <v>528</v>
      </c>
      <c r="DR113" s="1029"/>
      <c r="DS113" s="1029"/>
      <c r="DT113" s="1029"/>
      <c r="DU113" s="1030"/>
      <c r="DV113" s="1032" t="s">
        <v>528</v>
      </c>
      <c r="DW113" s="1033"/>
      <c r="DX113" s="1033"/>
      <c r="DY113" s="1033"/>
      <c r="DZ113" s="1034"/>
    </row>
    <row r="114" spans="1:130" s="212" customFormat="1" ht="26.25" customHeight="1" x14ac:dyDescent="0.15">
      <c r="A114" s="1024"/>
      <c r="B114" s="1025"/>
      <c r="C114" s="1020" t="s">
        <v>305</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29380</v>
      </c>
      <c r="AB114" s="1029"/>
      <c r="AC114" s="1029"/>
      <c r="AD114" s="1029"/>
      <c r="AE114" s="1030"/>
      <c r="AF114" s="1031">
        <v>15113</v>
      </c>
      <c r="AG114" s="1029"/>
      <c r="AH114" s="1029"/>
      <c r="AI114" s="1029"/>
      <c r="AJ114" s="1030"/>
      <c r="AK114" s="1031">
        <v>13007</v>
      </c>
      <c r="AL114" s="1029"/>
      <c r="AM114" s="1029"/>
      <c r="AN114" s="1029"/>
      <c r="AO114" s="1030"/>
      <c r="AP114" s="1032">
        <v>0.2</v>
      </c>
      <c r="AQ114" s="1033"/>
      <c r="AR114" s="1033"/>
      <c r="AS114" s="1033"/>
      <c r="AT114" s="1034"/>
      <c r="AU114" s="970"/>
      <c r="AV114" s="971"/>
      <c r="AW114" s="971"/>
      <c r="AX114" s="971"/>
      <c r="AY114" s="971"/>
      <c r="AZ114" s="1019" t="s">
        <v>306</v>
      </c>
      <c r="BA114" s="1020"/>
      <c r="BB114" s="1020"/>
      <c r="BC114" s="1020"/>
      <c r="BD114" s="1020"/>
      <c r="BE114" s="1020"/>
      <c r="BF114" s="1020"/>
      <c r="BG114" s="1020"/>
      <c r="BH114" s="1020"/>
      <c r="BI114" s="1020"/>
      <c r="BJ114" s="1020"/>
      <c r="BK114" s="1020"/>
      <c r="BL114" s="1020"/>
      <c r="BM114" s="1020"/>
      <c r="BN114" s="1020"/>
      <c r="BO114" s="1020"/>
      <c r="BP114" s="1021"/>
      <c r="BQ114" s="989">
        <v>1592138</v>
      </c>
      <c r="BR114" s="990"/>
      <c r="BS114" s="990"/>
      <c r="BT114" s="990"/>
      <c r="BU114" s="990"/>
      <c r="BV114" s="990">
        <v>1146801</v>
      </c>
      <c r="BW114" s="990"/>
      <c r="BX114" s="990"/>
      <c r="BY114" s="990"/>
      <c r="BZ114" s="990"/>
      <c r="CA114" s="990">
        <v>1107227</v>
      </c>
      <c r="CB114" s="990"/>
      <c r="CC114" s="990"/>
      <c r="CD114" s="990"/>
      <c r="CE114" s="990"/>
      <c r="CF114" s="984">
        <v>17.3</v>
      </c>
      <c r="CG114" s="985"/>
      <c r="CH114" s="985"/>
      <c r="CI114" s="985"/>
      <c r="CJ114" s="985"/>
      <c r="CK114" s="1015"/>
      <c r="CL114" s="1016"/>
      <c r="CM114" s="986" t="s">
        <v>307</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528</v>
      </c>
      <c r="DH114" s="1029"/>
      <c r="DI114" s="1029"/>
      <c r="DJ114" s="1029"/>
      <c r="DK114" s="1030"/>
      <c r="DL114" s="1031" t="s">
        <v>528</v>
      </c>
      <c r="DM114" s="1029"/>
      <c r="DN114" s="1029"/>
      <c r="DO114" s="1029"/>
      <c r="DP114" s="1030"/>
      <c r="DQ114" s="1031" t="s">
        <v>528</v>
      </c>
      <c r="DR114" s="1029"/>
      <c r="DS114" s="1029"/>
      <c r="DT114" s="1029"/>
      <c r="DU114" s="1030"/>
      <c r="DV114" s="1032" t="s">
        <v>528</v>
      </c>
      <c r="DW114" s="1033"/>
      <c r="DX114" s="1033"/>
      <c r="DY114" s="1033"/>
      <c r="DZ114" s="1034"/>
    </row>
    <row r="115" spans="1:130" s="212" customFormat="1" ht="26.25" customHeight="1" x14ac:dyDescent="0.15">
      <c r="A115" s="1024"/>
      <c r="B115" s="1025"/>
      <c r="C115" s="1020" t="s">
        <v>308</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145247</v>
      </c>
      <c r="AB115" s="1004"/>
      <c r="AC115" s="1004"/>
      <c r="AD115" s="1004"/>
      <c r="AE115" s="1005"/>
      <c r="AF115" s="1006">
        <v>98368</v>
      </c>
      <c r="AG115" s="1004"/>
      <c r="AH115" s="1004"/>
      <c r="AI115" s="1004"/>
      <c r="AJ115" s="1005"/>
      <c r="AK115" s="1006">
        <v>105260</v>
      </c>
      <c r="AL115" s="1004"/>
      <c r="AM115" s="1004"/>
      <c r="AN115" s="1004"/>
      <c r="AO115" s="1005"/>
      <c r="AP115" s="1007">
        <v>1.6</v>
      </c>
      <c r="AQ115" s="1008"/>
      <c r="AR115" s="1008"/>
      <c r="AS115" s="1008"/>
      <c r="AT115" s="1009"/>
      <c r="AU115" s="970"/>
      <c r="AV115" s="971"/>
      <c r="AW115" s="971"/>
      <c r="AX115" s="971"/>
      <c r="AY115" s="971"/>
      <c r="AZ115" s="1019" t="s">
        <v>309</v>
      </c>
      <c r="BA115" s="1020"/>
      <c r="BB115" s="1020"/>
      <c r="BC115" s="1020"/>
      <c r="BD115" s="1020"/>
      <c r="BE115" s="1020"/>
      <c r="BF115" s="1020"/>
      <c r="BG115" s="1020"/>
      <c r="BH115" s="1020"/>
      <c r="BI115" s="1020"/>
      <c r="BJ115" s="1020"/>
      <c r="BK115" s="1020"/>
      <c r="BL115" s="1020"/>
      <c r="BM115" s="1020"/>
      <c r="BN115" s="1020"/>
      <c r="BO115" s="1020"/>
      <c r="BP115" s="1021"/>
      <c r="BQ115" s="989" t="s">
        <v>528</v>
      </c>
      <c r="BR115" s="990"/>
      <c r="BS115" s="990"/>
      <c r="BT115" s="990"/>
      <c r="BU115" s="990"/>
      <c r="BV115" s="990" t="s">
        <v>528</v>
      </c>
      <c r="BW115" s="990"/>
      <c r="BX115" s="990"/>
      <c r="BY115" s="990"/>
      <c r="BZ115" s="990"/>
      <c r="CA115" s="990" t="s">
        <v>528</v>
      </c>
      <c r="CB115" s="990"/>
      <c r="CC115" s="990"/>
      <c r="CD115" s="990"/>
      <c r="CE115" s="990"/>
      <c r="CF115" s="984" t="s">
        <v>528</v>
      </c>
      <c r="CG115" s="985"/>
      <c r="CH115" s="985"/>
      <c r="CI115" s="985"/>
      <c r="CJ115" s="985"/>
      <c r="CK115" s="1015"/>
      <c r="CL115" s="1016"/>
      <c r="CM115" s="1019" t="s">
        <v>310</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528</v>
      </c>
      <c r="DH115" s="1029"/>
      <c r="DI115" s="1029"/>
      <c r="DJ115" s="1029"/>
      <c r="DK115" s="1030"/>
      <c r="DL115" s="1031" t="s">
        <v>528</v>
      </c>
      <c r="DM115" s="1029"/>
      <c r="DN115" s="1029"/>
      <c r="DO115" s="1029"/>
      <c r="DP115" s="1030"/>
      <c r="DQ115" s="1031" t="s">
        <v>528</v>
      </c>
      <c r="DR115" s="1029"/>
      <c r="DS115" s="1029"/>
      <c r="DT115" s="1029"/>
      <c r="DU115" s="1030"/>
      <c r="DV115" s="1032" t="s">
        <v>528</v>
      </c>
      <c r="DW115" s="1033"/>
      <c r="DX115" s="1033"/>
      <c r="DY115" s="1033"/>
      <c r="DZ115" s="1034"/>
    </row>
    <row r="116" spans="1:130" s="212" customFormat="1" ht="26.25" customHeight="1" x14ac:dyDescent="0.15">
      <c r="A116" s="1026"/>
      <c r="B116" s="1027"/>
      <c r="C116" s="1035" t="s">
        <v>311</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528</v>
      </c>
      <c r="AB116" s="1029"/>
      <c r="AC116" s="1029"/>
      <c r="AD116" s="1029"/>
      <c r="AE116" s="1030"/>
      <c r="AF116" s="1031" t="s">
        <v>528</v>
      </c>
      <c r="AG116" s="1029"/>
      <c r="AH116" s="1029"/>
      <c r="AI116" s="1029"/>
      <c r="AJ116" s="1030"/>
      <c r="AK116" s="1031" t="s">
        <v>528</v>
      </c>
      <c r="AL116" s="1029"/>
      <c r="AM116" s="1029"/>
      <c r="AN116" s="1029"/>
      <c r="AO116" s="1030"/>
      <c r="AP116" s="1032" t="s">
        <v>528</v>
      </c>
      <c r="AQ116" s="1033"/>
      <c r="AR116" s="1033"/>
      <c r="AS116" s="1033"/>
      <c r="AT116" s="1034"/>
      <c r="AU116" s="970"/>
      <c r="AV116" s="971"/>
      <c r="AW116" s="971"/>
      <c r="AX116" s="971"/>
      <c r="AY116" s="971"/>
      <c r="AZ116" s="1037" t="s">
        <v>557</v>
      </c>
      <c r="BA116" s="1038"/>
      <c r="BB116" s="1038"/>
      <c r="BC116" s="1038"/>
      <c r="BD116" s="1038"/>
      <c r="BE116" s="1038"/>
      <c r="BF116" s="1038"/>
      <c r="BG116" s="1038"/>
      <c r="BH116" s="1038"/>
      <c r="BI116" s="1038"/>
      <c r="BJ116" s="1038"/>
      <c r="BK116" s="1038"/>
      <c r="BL116" s="1038"/>
      <c r="BM116" s="1038"/>
      <c r="BN116" s="1038"/>
      <c r="BO116" s="1038"/>
      <c r="BP116" s="1039"/>
      <c r="BQ116" s="989" t="s">
        <v>528</v>
      </c>
      <c r="BR116" s="990"/>
      <c r="BS116" s="990"/>
      <c r="BT116" s="990"/>
      <c r="BU116" s="990"/>
      <c r="BV116" s="990" t="s">
        <v>528</v>
      </c>
      <c r="BW116" s="990"/>
      <c r="BX116" s="990"/>
      <c r="BY116" s="990"/>
      <c r="BZ116" s="990"/>
      <c r="CA116" s="990" t="s">
        <v>528</v>
      </c>
      <c r="CB116" s="990"/>
      <c r="CC116" s="990"/>
      <c r="CD116" s="990"/>
      <c r="CE116" s="990"/>
      <c r="CF116" s="984" t="s">
        <v>528</v>
      </c>
      <c r="CG116" s="985"/>
      <c r="CH116" s="985"/>
      <c r="CI116" s="985"/>
      <c r="CJ116" s="985"/>
      <c r="CK116" s="1015"/>
      <c r="CL116" s="1016"/>
      <c r="CM116" s="986" t="s">
        <v>312</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v>189237</v>
      </c>
      <c r="DH116" s="1029"/>
      <c r="DI116" s="1029"/>
      <c r="DJ116" s="1029"/>
      <c r="DK116" s="1030"/>
      <c r="DL116" s="1031">
        <v>174536</v>
      </c>
      <c r="DM116" s="1029"/>
      <c r="DN116" s="1029"/>
      <c r="DO116" s="1029"/>
      <c r="DP116" s="1030"/>
      <c r="DQ116" s="1031">
        <v>160016</v>
      </c>
      <c r="DR116" s="1029"/>
      <c r="DS116" s="1029"/>
      <c r="DT116" s="1029"/>
      <c r="DU116" s="1030"/>
      <c r="DV116" s="1032">
        <v>2.5</v>
      </c>
      <c r="DW116" s="1033"/>
      <c r="DX116" s="1033"/>
      <c r="DY116" s="1033"/>
      <c r="DZ116" s="1034"/>
    </row>
    <row r="117" spans="1:130" s="212" customFormat="1" ht="26.25" customHeight="1" x14ac:dyDescent="0.15">
      <c r="A117" s="974" t="s">
        <v>142</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558</v>
      </c>
      <c r="Z117" s="956"/>
      <c r="AA117" s="1046">
        <v>1281927</v>
      </c>
      <c r="AB117" s="1047"/>
      <c r="AC117" s="1047"/>
      <c r="AD117" s="1047"/>
      <c r="AE117" s="1048"/>
      <c r="AF117" s="1049">
        <v>1125525</v>
      </c>
      <c r="AG117" s="1047"/>
      <c r="AH117" s="1047"/>
      <c r="AI117" s="1047"/>
      <c r="AJ117" s="1048"/>
      <c r="AK117" s="1049">
        <v>1089641</v>
      </c>
      <c r="AL117" s="1047"/>
      <c r="AM117" s="1047"/>
      <c r="AN117" s="1047"/>
      <c r="AO117" s="1048"/>
      <c r="AP117" s="1050"/>
      <c r="AQ117" s="1051"/>
      <c r="AR117" s="1051"/>
      <c r="AS117" s="1051"/>
      <c r="AT117" s="1052"/>
      <c r="AU117" s="970"/>
      <c r="AV117" s="971"/>
      <c r="AW117" s="971"/>
      <c r="AX117" s="971"/>
      <c r="AY117" s="971"/>
      <c r="AZ117" s="1037" t="s">
        <v>559</v>
      </c>
      <c r="BA117" s="1038"/>
      <c r="BB117" s="1038"/>
      <c r="BC117" s="1038"/>
      <c r="BD117" s="1038"/>
      <c r="BE117" s="1038"/>
      <c r="BF117" s="1038"/>
      <c r="BG117" s="1038"/>
      <c r="BH117" s="1038"/>
      <c r="BI117" s="1038"/>
      <c r="BJ117" s="1038"/>
      <c r="BK117" s="1038"/>
      <c r="BL117" s="1038"/>
      <c r="BM117" s="1038"/>
      <c r="BN117" s="1038"/>
      <c r="BO117" s="1038"/>
      <c r="BP117" s="1039"/>
      <c r="BQ117" s="989" t="s">
        <v>528</v>
      </c>
      <c r="BR117" s="990"/>
      <c r="BS117" s="990"/>
      <c r="BT117" s="990"/>
      <c r="BU117" s="990"/>
      <c r="BV117" s="990" t="s">
        <v>528</v>
      </c>
      <c r="BW117" s="990"/>
      <c r="BX117" s="990"/>
      <c r="BY117" s="990"/>
      <c r="BZ117" s="990"/>
      <c r="CA117" s="990" t="s">
        <v>528</v>
      </c>
      <c r="CB117" s="990"/>
      <c r="CC117" s="990"/>
      <c r="CD117" s="990"/>
      <c r="CE117" s="990"/>
      <c r="CF117" s="984" t="s">
        <v>528</v>
      </c>
      <c r="CG117" s="985"/>
      <c r="CH117" s="985"/>
      <c r="CI117" s="985"/>
      <c r="CJ117" s="985"/>
      <c r="CK117" s="1015"/>
      <c r="CL117" s="1016"/>
      <c r="CM117" s="986" t="s">
        <v>313</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528</v>
      </c>
      <c r="DH117" s="1029"/>
      <c r="DI117" s="1029"/>
      <c r="DJ117" s="1029"/>
      <c r="DK117" s="1030"/>
      <c r="DL117" s="1031" t="s">
        <v>528</v>
      </c>
      <c r="DM117" s="1029"/>
      <c r="DN117" s="1029"/>
      <c r="DO117" s="1029"/>
      <c r="DP117" s="1030"/>
      <c r="DQ117" s="1031" t="s">
        <v>528</v>
      </c>
      <c r="DR117" s="1029"/>
      <c r="DS117" s="1029"/>
      <c r="DT117" s="1029"/>
      <c r="DU117" s="1030"/>
      <c r="DV117" s="1032" t="s">
        <v>528</v>
      </c>
      <c r="DW117" s="1033"/>
      <c r="DX117" s="1033"/>
      <c r="DY117" s="1033"/>
      <c r="DZ117" s="1034"/>
    </row>
    <row r="118" spans="1:130" s="212" customFormat="1" ht="26.25" customHeight="1" x14ac:dyDescent="0.15">
      <c r="A118" s="974" t="s">
        <v>291</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289</v>
      </c>
      <c r="AB118" s="955"/>
      <c r="AC118" s="955"/>
      <c r="AD118" s="955"/>
      <c r="AE118" s="956"/>
      <c r="AF118" s="954" t="s">
        <v>232</v>
      </c>
      <c r="AG118" s="955"/>
      <c r="AH118" s="955"/>
      <c r="AI118" s="955"/>
      <c r="AJ118" s="956"/>
      <c r="AK118" s="954" t="s">
        <v>231</v>
      </c>
      <c r="AL118" s="955"/>
      <c r="AM118" s="955"/>
      <c r="AN118" s="955"/>
      <c r="AO118" s="956"/>
      <c r="AP118" s="1041" t="s">
        <v>290</v>
      </c>
      <c r="AQ118" s="1042"/>
      <c r="AR118" s="1042"/>
      <c r="AS118" s="1042"/>
      <c r="AT118" s="1043"/>
      <c r="AU118" s="970"/>
      <c r="AV118" s="971"/>
      <c r="AW118" s="971"/>
      <c r="AX118" s="971"/>
      <c r="AY118" s="971"/>
      <c r="AZ118" s="1044" t="s">
        <v>314</v>
      </c>
      <c r="BA118" s="1035"/>
      <c r="BB118" s="1035"/>
      <c r="BC118" s="1035"/>
      <c r="BD118" s="1035"/>
      <c r="BE118" s="1035"/>
      <c r="BF118" s="1035"/>
      <c r="BG118" s="1035"/>
      <c r="BH118" s="1035"/>
      <c r="BI118" s="1035"/>
      <c r="BJ118" s="1035"/>
      <c r="BK118" s="1035"/>
      <c r="BL118" s="1035"/>
      <c r="BM118" s="1035"/>
      <c r="BN118" s="1035"/>
      <c r="BO118" s="1035"/>
      <c r="BP118" s="1036"/>
      <c r="BQ118" s="1067" t="s">
        <v>528</v>
      </c>
      <c r="BR118" s="1068"/>
      <c r="BS118" s="1068"/>
      <c r="BT118" s="1068"/>
      <c r="BU118" s="1068"/>
      <c r="BV118" s="1068" t="s">
        <v>528</v>
      </c>
      <c r="BW118" s="1068"/>
      <c r="BX118" s="1068"/>
      <c r="BY118" s="1068"/>
      <c r="BZ118" s="1068"/>
      <c r="CA118" s="1068" t="s">
        <v>528</v>
      </c>
      <c r="CB118" s="1068"/>
      <c r="CC118" s="1068"/>
      <c r="CD118" s="1068"/>
      <c r="CE118" s="1068"/>
      <c r="CF118" s="984" t="s">
        <v>528</v>
      </c>
      <c r="CG118" s="985"/>
      <c r="CH118" s="985"/>
      <c r="CI118" s="985"/>
      <c r="CJ118" s="985"/>
      <c r="CK118" s="1015"/>
      <c r="CL118" s="1016"/>
      <c r="CM118" s="986" t="s">
        <v>315</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528</v>
      </c>
      <c r="DH118" s="1029"/>
      <c r="DI118" s="1029"/>
      <c r="DJ118" s="1029"/>
      <c r="DK118" s="1030"/>
      <c r="DL118" s="1031" t="s">
        <v>528</v>
      </c>
      <c r="DM118" s="1029"/>
      <c r="DN118" s="1029"/>
      <c r="DO118" s="1029"/>
      <c r="DP118" s="1030"/>
      <c r="DQ118" s="1031" t="s">
        <v>528</v>
      </c>
      <c r="DR118" s="1029"/>
      <c r="DS118" s="1029"/>
      <c r="DT118" s="1029"/>
      <c r="DU118" s="1030"/>
      <c r="DV118" s="1032" t="s">
        <v>528</v>
      </c>
      <c r="DW118" s="1033"/>
      <c r="DX118" s="1033"/>
      <c r="DY118" s="1033"/>
      <c r="DZ118" s="1034"/>
    </row>
    <row r="119" spans="1:130" s="212" customFormat="1" ht="26.25" customHeight="1" x14ac:dyDescent="0.15">
      <c r="A119" s="1128" t="s">
        <v>294</v>
      </c>
      <c r="B119" s="1014"/>
      <c r="C119" s="993" t="s">
        <v>295</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528</v>
      </c>
      <c r="AB119" s="962"/>
      <c r="AC119" s="962"/>
      <c r="AD119" s="962"/>
      <c r="AE119" s="963"/>
      <c r="AF119" s="964" t="s">
        <v>528</v>
      </c>
      <c r="AG119" s="962"/>
      <c r="AH119" s="962"/>
      <c r="AI119" s="962"/>
      <c r="AJ119" s="963"/>
      <c r="AK119" s="964" t="s">
        <v>528</v>
      </c>
      <c r="AL119" s="962"/>
      <c r="AM119" s="962"/>
      <c r="AN119" s="962"/>
      <c r="AO119" s="963"/>
      <c r="AP119" s="965" t="s">
        <v>528</v>
      </c>
      <c r="AQ119" s="966"/>
      <c r="AR119" s="966"/>
      <c r="AS119" s="966"/>
      <c r="AT119" s="967"/>
      <c r="AU119" s="972"/>
      <c r="AV119" s="973"/>
      <c r="AW119" s="973"/>
      <c r="AX119" s="973"/>
      <c r="AY119" s="973"/>
      <c r="AZ119" s="240" t="s">
        <v>142</v>
      </c>
      <c r="BA119" s="240"/>
      <c r="BB119" s="240"/>
      <c r="BC119" s="240"/>
      <c r="BD119" s="240"/>
      <c r="BE119" s="240"/>
      <c r="BF119" s="240"/>
      <c r="BG119" s="240"/>
      <c r="BH119" s="240"/>
      <c r="BI119" s="240"/>
      <c r="BJ119" s="240"/>
      <c r="BK119" s="240"/>
      <c r="BL119" s="240"/>
      <c r="BM119" s="240"/>
      <c r="BN119" s="240"/>
      <c r="BO119" s="1045" t="s">
        <v>560</v>
      </c>
      <c r="BP119" s="1076"/>
      <c r="BQ119" s="1067">
        <v>12452469</v>
      </c>
      <c r="BR119" s="1068"/>
      <c r="BS119" s="1068"/>
      <c r="BT119" s="1068"/>
      <c r="BU119" s="1068"/>
      <c r="BV119" s="1068">
        <v>11915376</v>
      </c>
      <c r="BW119" s="1068"/>
      <c r="BX119" s="1068"/>
      <c r="BY119" s="1068"/>
      <c r="BZ119" s="1068"/>
      <c r="CA119" s="1068">
        <v>12230017</v>
      </c>
      <c r="CB119" s="1068"/>
      <c r="CC119" s="1068"/>
      <c r="CD119" s="1068"/>
      <c r="CE119" s="1068"/>
      <c r="CF119" s="1069"/>
      <c r="CG119" s="1070"/>
      <c r="CH119" s="1070"/>
      <c r="CI119" s="1070"/>
      <c r="CJ119" s="1071"/>
      <c r="CK119" s="1017"/>
      <c r="CL119" s="1018"/>
      <c r="CM119" s="1072" t="s">
        <v>316</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v>196560</v>
      </c>
      <c r="DH119" s="1054"/>
      <c r="DI119" s="1054"/>
      <c r="DJ119" s="1054"/>
      <c r="DK119" s="1055"/>
      <c r="DL119" s="1053">
        <v>212806</v>
      </c>
      <c r="DM119" s="1054"/>
      <c r="DN119" s="1054"/>
      <c r="DO119" s="1054"/>
      <c r="DP119" s="1055"/>
      <c r="DQ119" s="1053">
        <v>204305</v>
      </c>
      <c r="DR119" s="1054"/>
      <c r="DS119" s="1054"/>
      <c r="DT119" s="1054"/>
      <c r="DU119" s="1055"/>
      <c r="DV119" s="1056">
        <v>3.2</v>
      </c>
      <c r="DW119" s="1057"/>
      <c r="DX119" s="1057"/>
      <c r="DY119" s="1057"/>
      <c r="DZ119" s="1058"/>
    </row>
    <row r="120" spans="1:130" s="212" customFormat="1" ht="26.25" customHeight="1" x14ac:dyDescent="0.15">
      <c r="A120" s="1129"/>
      <c r="B120" s="1016"/>
      <c r="C120" s="986" t="s">
        <v>298</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528</v>
      </c>
      <c r="AB120" s="1029"/>
      <c r="AC120" s="1029"/>
      <c r="AD120" s="1029"/>
      <c r="AE120" s="1030"/>
      <c r="AF120" s="1031" t="s">
        <v>528</v>
      </c>
      <c r="AG120" s="1029"/>
      <c r="AH120" s="1029"/>
      <c r="AI120" s="1029"/>
      <c r="AJ120" s="1030"/>
      <c r="AK120" s="1031" t="s">
        <v>528</v>
      </c>
      <c r="AL120" s="1029"/>
      <c r="AM120" s="1029"/>
      <c r="AN120" s="1029"/>
      <c r="AO120" s="1030"/>
      <c r="AP120" s="1032" t="s">
        <v>528</v>
      </c>
      <c r="AQ120" s="1033"/>
      <c r="AR120" s="1033"/>
      <c r="AS120" s="1033"/>
      <c r="AT120" s="1034"/>
      <c r="AU120" s="1059" t="s">
        <v>317</v>
      </c>
      <c r="AV120" s="1060"/>
      <c r="AW120" s="1060"/>
      <c r="AX120" s="1060"/>
      <c r="AY120" s="1061"/>
      <c r="AZ120" s="1010" t="s">
        <v>318</v>
      </c>
      <c r="BA120" s="959"/>
      <c r="BB120" s="959"/>
      <c r="BC120" s="959"/>
      <c r="BD120" s="959"/>
      <c r="BE120" s="959"/>
      <c r="BF120" s="959"/>
      <c r="BG120" s="959"/>
      <c r="BH120" s="959"/>
      <c r="BI120" s="959"/>
      <c r="BJ120" s="959"/>
      <c r="BK120" s="959"/>
      <c r="BL120" s="959"/>
      <c r="BM120" s="959"/>
      <c r="BN120" s="959"/>
      <c r="BO120" s="959"/>
      <c r="BP120" s="960"/>
      <c r="BQ120" s="996">
        <v>3966483</v>
      </c>
      <c r="BR120" s="997"/>
      <c r="BS120" s="997"/>
      <c r="BT120" s="997"/>
      <c r="BU120" s="997"/>
      <c r="BV120" s="997">
        <v>3799937</v>
      </c>
      <c r="BW120" s="997"/>
      <c r="BX120" s="997"/>
      <c r="BY120" s="997"/>
      <c r="BZ120" s="997"/>
      <c r="CA120" s="997">
        <v>3581745</v>
      </c>
      <c r="CB120" s="997"/>
      <c r="CC120" s="997"/>
      <c r="CD120" s="997"/>
      <c r="CE120" s="997"/>
      <c r="CF120" s="1011">
        <v>55.9</v>
      </c>
      <c r="CG120" s="1012"/>
      <c r="CH120" s="1012"/>
      <c r="CI120" s="1012"/>
      <c r="CJ120" s="1012"/>
      <c r="CK120" s="1077" t="s">
        <v>319</v>
      </c>
      <c r="CL120" s="1078"/>
      <c r="CM120" s="1078"/>
      <c r="CN120" s="1078"/>
      <c r="CO120" s="1079"/>
      <c r="CP120" s="1085" t="s">
        <v>561</v>
      </c>
      <c r="CQ120" s="1086"/>
      <c r="CR120" s="1086"/>
      <c r="CS120" s="1086"/>
      <c r="CT120" s="1086"/>
      <c r="CU120" s="1086"/>
      <c r="CV120" s="1086"/>
      <c r="CW120" s="1086"/>
      <c r="CX120" s="1086"/>
      <c r="CY120" s="1086"/>
      <c r="CZ120" s="1086"/>
      <c r="DA120" s="1086"/>
      <c r="DB120" s="1086"/>
      <c r="DC120" s="1086"/>
      <c r="DD120" s="1086"/>
      <c r="DE120" s="1086"/>
      <c r="DF120" s="1087"/>
      <c r="DG120" s="996">
        <v>940657</v>
      </c>
      <c r="DH120" s="997"/>
      <c r="DI120" s="997"/>
      <c r="DJ120" s="997"/>
      <c r="DK120" s="997"/>
      <c r="DL120" s="997">
        <v>895093</v>
      </c>
      <c r="DM120" s="997"/>
      <c r="DN120" s="997"/>
      <c r="DO120" s="997"/>
      <c r="DP120" s="997"/>
      <c r="DQ120" s="997">
        <v>789278</v>
      </c>
      <c r="DR120" s="997"/>
      <c r="DS120" s="997"/>
      <c r="DT120" s="997"/>
      <c r="DU120" s="997"/>
      <c r="DV120" s="998">
        <v>12.3</v>
      </c>
      <c r="DW120" s="998"/>
      <c r="DX120" s="998"/>
      <c r="DY120" s="998"/>
      <c r="DZ120" s="999"/>
    </row>
    <row r="121" spans="1:130" s="212" customFormat="1" ht="26.25" customHeight="1" x14ac:dyDescent="0.15">
      <c r="A121" s="1129"/>
      <c r="B121" s="1016"/>
      <c r="C121" s="1037" t="s">
        <v>320</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v>10</v>
      </c>
      <c r="AB121" s="1029"/>
      <c r="AC121" s="1029"/>
      <c r="AD121" s="1029"/>
      <c r="AE121" s="1030"/>
      <c r="AF121" s="1031">
        <v>11</v>
      </c>
      <c r="AG121" s="1029"/>
      <c r="AH121" s="1029"/>
      <c r="AI121" s="1029"/>
      <c r="AJ121" s="1030"/>
      <c r="AK121" s="1031">
        <v>12</v>
      </c>
      <c r="AL121" s="1029"/>
      <c r="AM121" s="1029"/>
      <c r="AN121" s="1029"/>
      <c r="AO121" s="1030"/>
      <c r="AP121" s="1032">
        <v>0</v>
      </c>
      <c r="AQ121" s="1033"/>
      <c r="AR121" s="1033"/>
      <c r="AS121" s="1033"/>
      <c r="AT121" s="1034"/>
      <c r="AU121" s="1062"/>
      <c r="AV121" s="1063"/>
      <c r="AW121" s="1063"/>
      <c r="AX121" s="1063"/>
      <c r="AY121" s="1064"/>
      <c r="AZ121" s="1019" t="s">
        <v>321</v>
      </c>
      <c r="BA121" s="1020"/>
      <c r="BB121" s="1020"/>
      <c r="BC121" s="1020"/>
      <c r="BD121" s="1020"/>
      <c r="BE121" s="1020"/>
      <c r="BF121" s="1020"/>
      <c r="BG121" s="1020"/>
      <c r="BH121" s="1020"/>
      <c r="BI121" s="1020"/>
      <c r="BJ121" s="1020"/>
      <c r="BK121" s="1020"/>
      <c r="BL121" s="1020"/>
      <c r="BM121" s="1020"/>
      <c r="BN121" s="1020"/>
      <c r="BO121" s="1020"/>
      <c r="BP121" s="1021"/>
      <c r="BQ121" s="989">
        <v>273622</v>
      </c>
      <c r="BR121" s="990"/>
      <c r="BS121" s="990"/>
      <c r="BT121" s="990"/>
      <c r="BU121" s="990"/>
      <c r="BV121" s="990">
        <v>235999</v>
      </c>
      <c r="BW121" s="990"/>
      <c r="BX121" s="990"/>
      <c r="BY121" s="990"/>
      <c r="BZ121" s="990"/>
      <c r="CA121" s="990">
        <v>199330</v>
      </c>
      <c r="CB121" s="990"/>
      <c r="CC121" s="990"/>
      <c r="CD121" s="990"/>
      <c r="CE121" s="990"/>
      <c r="CF121" s="984">
        <v>3.1</v>
      </c>
      <c r="CG121" s="985"/>
      <c r="CH121" s="985"/>
      <c r="CI121" s="985"/>
      <c r="CJ121" s="985"/>
      <c r="CK121" s="1080"/>
      <c r="CL121" s="1081"/>
      <c r="CM121" s="1081"/>
      <c r="CN121" s="1081"/>
      <c r="CO121" s="1082"/>
      <c r="CP121" s="1090" t="s">
        <v>562</v>
      </c>
      <c r="CQ121" s="1091"/>
      <c r="CR121" s="1091"/>
      <c r="CS121" s="1091"/>
      <c r="CT121" s="1091"/>
      <c r="CU121" s="1091"/>
      <c r="CV121" s="1091"/>
      <c r="CW121" s="1091"/>
      <c r="CX121" s="1091"/>
      <c r="CY121" s="1091"/>
      <c r="CZ121" s="1091"/>
      <c r="DA121" s="1091"/>
      <c r="DB121" s="1091"/>
      <c r="DC121" s="1091"/>
      <c r="DD121" s="1091"/>
      <c r="DE121" s="1091"/>
      <c r="DF121" s="1092"/>
      <c r="DG121" s="989">
        <v>694724</v>
      </c>
      <c r="DH121" s="990"/>
      <c r="DI121" s="990"/>
      <c r="DJ121" s="990"/>
      <c r="DK121" s="990"/>
      <c r="DL121" s="990">
        <v>688336</v>
      </c>
      <c r="DM121" s="990"/>
      <c r="DN121" s="990"/>
      <c r="DO121" s="990"/>
      <c r="DP121" s="990"/>
      <c r="DQ121" s="990">
        <v>665973</v>
      </c>
      <c r="DR121" s="990"/>
      <c r="DS121" s="990"/>
      <c r="DT121" s="990"/>
      <c r="DU121" s="990"/>
      <c r="DV121" s="991">
        <v>10.4</v>
      </c>
      <c r="DW121" s="991"/>
      <c r="DX121" s="991"/>
      <c r="DY121" s="991"/>
      <c r="DZ121" s="992"/>
    </row>
    <row r="122" spans="1:130" s="212" customFormat="1" ht="26.25" customHeight="1" x14ac:dyDescent="0.15">
      <c r="A122" s="1129"/>
      <c r="B122" s="1016"/>
      <c r="C122" s="986" t="s">
        <v>307</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528</v>
      </c>
      <c r="AB122" s="1029"/>
      <c r="AC122" s="1029"/>
      <c r="AD122" s="1029"/>
      <c r="AE122" s="1030"/>
      <c r="AF122" s="1031" t="s">
        <v>528</v>
      </c>
      <c r="AG122" s="1029"/>
      <c r="AH122" s="1029"/>
      <c r="AI122" s="1029"/>
      <c r="AJ122" s="1030"/>
      <c r="AK122" s="1031" t="s">
        <v>528</v>
      </c>
      <c r="AL122" s="1029"/>
      <c r="AM122" s="1029"/>
      <c r="AN122" s="1029"/>
      <c r="AO122" s="1030"/>
      <c r="AP122" s="1032" t="s">
        <v>528</v>
      </c>
      <c r="AQ122" s="1033"/>
      <c r="AR122" s="1033"/>
      <c r="AS122" s="1033"/>
      <c r="AT122" s="1034"/>
      <c r="AU122" s="1062"/>
      <c r="AV122" s="1063"/>
      <c r="AW122" s="1063"/>
      <c r="AX122" s="1063"/>
      <c r="AY122" s="1064"/>
      <c r="AZ122" s="1044" t="s">
        <v>322</v>
      </c>
      <c r="BA122" s="1035"/>
      <c r="BB122" s="1035"/>
      <c r="BC122" s="1035"/>
      <c r="BD122" s="1035"/>
      <c r="BE122" s="1035"/>
      <c r="BF122" s="1035"/>
      <c r="BG122" s="1035"/>
      <c r="BH122" s="1035"/>
      <c r="BI122" s="1035"/>
      <c r="BJ122" s="1035"/>
      <c r="BK122" s="1035"/>
      <c r="BL122" s="1035"/>
      <c r="BM122" s="1035"/>
      <c r="BN122" s="1035"/>
      <c r="BO122" s="1035"/>
      <c r="BP122" s="1036"/>
      <c r="BQ122" s="1067">
        <v>8590978</v>
      </c>
      <c r="BR122" s="1068"/>
      <c r="BS122" s="1068"/>
      <c r="BT122" s="1068"/>
      <c r="BU122" s="1068"/>
      <c r="BV122" s="1068">
        <v>8196561</v>
      </c>
      <c r="BW122" s="1068"/>
      <c r="BX122" s="1068"/>
      <c r="BY122" s="1068"/>
      <c r="BZ122" s="1068"/>
      <c r="CA122" s="1068">
        <v>8279670</v>
      </c>
      <c r="CB122" s="1068"/>
      <c r="CC122" s="1068"/>
      <c r="CD122" s="1068"/>
      <c r="CE122" s="1068"/>
      <c r="CF122" s="1088">
        <v>129.19999999999999</v>
      </c>
      <c r="CG122" s="1089"/>
      <c r="CH122" s="1089"/>
      <c r="CI122" s="1089"/>
      <c r="CJ122" s="1089"/>
      <c r="CK122" s="1080"/>
      <c r="CL122" s="1081"/>
      <c r="CM122" s="1081"/>
      <c r="CN122" s="1081"/>
      <c r="CO122" s="1082"/>
      <c r="CP122" s="1090" t="s">
        <v>563</v>
      </c>
      <c r="CQ122" s="1091"/>
      <c r="CR122" s="1091"/>
      <c r="CS122" s="1091"/>
      <c r="CT122" s="1091"/>
      <c r="CU122" s="1091"/>
      <c r="CV122" s="1091"/>
      <c r="CW122" s="1091"/>
      <c r="CX122" s="1091"/>
      <c r="CY122" s="1091"/>
      <c r="CZ122" s="1091"/>
      <c r="DA122" s="1091"/>
      <c r="DB122" s="1091"/>
      <c r="DC122" s="1091"/>
      <c r="DD122" s="1091"/>
      <c r="DE122" s="1091"/>
      <c r="DF122" s="1092"/>
      <c r="DG122" s="989">
        <v>192211</v>
      </c>
      <c r="DH122" s="990"/>
      <c r="DI122" s="990"/>
      <c r="DJ122" s="990"/>
      <c r="DK122" s="990"/>
      <c r="DL122" s="990">
        <v>176749</v>
      </c>
      <c r="DM122" s="990"/>
      <c r="DN122" s="990"/>
      <c r="DO122" s="990"/>
      <c r="DP122" s="990"/>
      <c r="DQ122" s="990">
        <v>173433</v>
      </c>
      <c r="DR122" s="990"/>
      <c r="DS122" s="990"/>
      <c r="DT122" s="990"/>
      <c r="DU122" s="990"/>
      <c r="DV122" s="991">
        <v>2.7</v>
      </c>
      <c r="DW122" s="991"/>
      <c r="DX122" s="991"/>
      <c r="DY122" s="991"/>
      <c r="DZ122" s="992"/>
    </row>
    <row r="123" spans="1:130" s="212" customFormat="1" ht="26.25" customHeight="1" x14ac:dyDescent="0.15">
      <c r="A123" s="1129"/>
      <c r="B123" s="1016"/>
      <c r="C123" s="986" t="s">
        <v>312</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v>14884</v>
      </c>
      <c r="AB123" s="1029"/>
      <c r="AC123" s="1029"/>
      <c r="AD123" s="1029"/>
      <c r="AE123" s="1030"/>
      <c r="AF123" s="1031">
        <v>14702</v>
      </c>
      <c r="AG123" s="1029"/>
      <c r="AH123" s="1029"/>
      <c r="AI123" s="1029"/>
      <c r="AJ123" s="1030"/>
      <c r="AK123" s="1031">
        <v>14519</v>
      </c>
      <c r="AL123" s="1029"/>
      <c r="AM123" s="1029"/>
      <c r="AN123" s="1029"/>
      <c r="AO123" s="1030"/>
      <c r="AP123" s="1032">
        <v>0.2</v>
      </c>
      <c r="AQ123" s="1033"/>
      <c r="AR123" s="1033"/>
      <c r="AS123" s="1033"/>
      <c r="AT123" s="1034"/>
      <c r="AU123" s="1065"/>
      <c r="AV123" s="1066"/>
      <c r="AW123" s="1066"/>
      <c r="AX123" s="1066"/>
      <c r="AY123" s="1066"/>
      <c r="AZ123" s="240" t="s">
        <v>142</v>
      </c>
      <c r="BA123" s="240"/>
      <c r="BB123" s="240"/>
      <c r="BC123" s="240"/>
      <c r="BD123" s="240"/>
      <c r="BE123" s="240"/>
      <c r="BF123" s="240"/>
      <c r="BG123" s="240"/>
      <c r="BH123" s="240"/>
      <c r="BI123" s="240"/>
      <c r="BJ123" s="240"/>
      <c r="BK123" s="240"/>
      <c r="BL123" s="240"/>
      <c r="BM123" s="240"/>
      <c r="BN123" s="240"/>
      <c r="BO123" s="1045" t="s">
        <v>564</v>
      </c>
      <c r="BP123" s="1076"/>
      <c r="BQ123" s="1135">
        <v>12831083</v>
      </c>
      <c r="BR123" s="1136"/>
      <c r="BS123" s="1136"/>
      <c r="BT123" s="1136"/>
      <c r="BU123" s="1136"/>
      <c r="BV123" s="1136">
        <v>12232497</v>
      </c>
      <c r="BW123" s="1136"/>
      <c r="BX123" s="1136"/>
      <c r="BY123" s="1136"/>
      <c r="BZ123" s="1136"/>
      <c r="CA123" s="1136">
        <v>12060745</v>
      </c>
      <c r="CB123" s="1136"/>
      <c r="CC123" s="1136"/>
      <c r="CD123" s="1136"/>
      <c r="CE123" s="1136"/>
      <c r="CF123" s="1069"/>
      <c r="CG123" s="1070"/>
      <c r="CH123" s="1070"/>
      <c r="CI123" s="1070"/>
      <c r="CJ123" s="1071"/>
      <c r="CK123" s="1080"/>
      <c r="CL123" s="1081"/>
      <c r="CM123" s="1081"/>
      <c r="CN123" s="1081"/>
      <c r="CO123" s="1082"/>
      <c r="CP123" s="1090" t="s">
        <v>565</v>
      </c>
      <c r="CQ123" s="1091"/>
      <c r="CR123" s="1091"/>
      <c r="CS123" s="1091"/>
      <c r="CT123" s="1091"/>
      <c r="CU123" s="1091"/>
      <c r="CV123" s="1091"/>
      <c r="CW123" s="1091"/>
      <c r="CX123" s="1091"/>
      <c r="CY123" s="1091"/>
      <c r="CZ123" s="1091"/>
      <c r="DA123" s="1091"/>
      <c r="DB123" s="1091"/>
      <c r="DC123" s="1091"/>
      <c r="DD123" s="1091"/>
      <c r="DE123" s="1091"/>
      <c r="DF123" s="1092"/>
      <c r="DG123" s="1028">
        <v>204258</v>
      </c>
      <c r="DH123" s="1029"/>
      <c r="DI123" s="1029"/>
      <c r="DJ123" s="1029"/>
      <c r="DK123" s="1030"/>
      <c r="DL123" s="1031">
        <v>196681</v>
      </c>
      <c r="DM123" s="1029"/>
      <c r="DN123" s="1029"/>
      <c r="DO123" s="1029"/>
      <c r="DP123" s="1030"/>
      <c r="DQ123" s="1031">
        <v>169658</v>
      </c>
      <c r="DR123" s="1029"/>
      <c r="DS123" s="1029"/>
      <c r="DT123" s="1029"/>
      <c r="DU123" s="1030"/>
      <c r="DV123" s="1032">
        <v>2.6</v>
      </c>
      <c r="DW123" s="1033"/>
      <c r="DX123" s="1033"/>
      <c r="DY123" s="1033"/>
      <c r="DZ123" s="1034"/>
    </row>
    <row r="124" spans="1:130" s="212" customFormat="1" ht="26.25" customHeight="1" thickBot="1" x14ac:dyDescent="0.2">
      <c r="A124" s="1129"/>
      <c r="B124" s="1016"/>
      <c r="C124" s="986" t="s">
        <v>313</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528</v>
      </c>
      <c r="AB124" s="1029"/>
      <c r="AC124" s="1029"/>
      <c r="AD124" s="1029"/>
      <c r="AE124" s="1030"/>
      <c r="AF124" s="1031" t="s">
        <v>528</v>
      </c>
      <c r="AG124" s="1029"/>
      <c r="AH124" s="1029"/>
      <c r="AI124" s="1029"/>
      <c r="AJ124" s="1030"/>
      <c r="AK124" s="1031" t="s">
        <v>528</v>
      </c>
      <c r="AL124" s="1029"/>
      <c r="AM124" s="1029"/>
      <c r="AN124" s="1029"/>
      <c r="AO124" s="1030"/>
      <c r="AP124" s="1032" t="s">
        <v>528</v>
      </c>
      <c r="AQ124" s="1033"/>
      <c r="AR124" s="1033"/>
      <c r="AS124" s="1033"/>
      <c r="AT124" s="1034"/>
      <c r="AU124" s="1131" t="s">
        <v>323</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t="s">
        <v>528</v>
      </c>
      <c r="BR124" s="1098"/>
      <c r="BS124" s="1098"/>
      <c r="BT124" s="1098"/>
      <c r="BU124" s="1098"/>
      <c r="BV124" s="1098" t="s">
        <v>528</v>
      </c>
      <c r="BW124" s="1098"/>
      <c r="BX124" s="1098"/>
      <c r="BY124" s="1098"/>
      <c r="BZ124" s="1098"/>
      <c r="CA124" s="1098">
        <v>2.6</v>
      </c>
      <c r="CB124" s="1098"/>
      <c r="CC124" s="1098"/>
      <c r="CD124" s="1098"/>
      <c r="CE124" s="1098"/>
      <c r="CF124" s="1099"/>
      <c r="CG124" s="1100"/>
      <c r="CH124" s="1100"/>
      <c r="CI124" s="1100"/>
      <c r="CJ124" s="1101"/>
      <c r="CK124" s="1083"/>
      <c r="CL124" s="1083"/>
      <c r="CM124" s="1083"/>
      <c r="CN124" s="1083"/>
      <c r="CO124" s="1084"/>
      <c r="CP124" s="1090" t="s">
        <v>566</v>
      </c>
      <c r="CQ124" s="1091"/>
      <c r="CR124" s="1091"/>
      <c r="CS124" s="1091"/>
      <c r="CT124" s="1091"/>
      <c r="CU124" s="1091"/>
      <c r="CV124" s="1091"/>
      <c r="CW124" s="1091"/>
      <c r="CX124" s="1091"/>
      <c r="CY124" s="1091"/>
      <c r="CZ124" s="1091"/>
      <c r="DA124" s="1091"/>
      <c r="DB124" s="1091"/>
      <c r="DC124" s="1091"/>
      <c r="DD124" s="1091"/>
      <c r="DE124" s="1091"/>
      <c r="DF124" s="1092"/>
      <c r="DG124" s="1075" t="s">
        <v>528</v>
      </c>
      <c r="DH124" s="1054"/>
      <c r="DI124" s="1054"/>
      <c r="DJ124" s="1054"/>
      <c r="DK124" s="1055"/>
      <c r="DL124" s="1053">
        <v>29036</v>
      </c>
      <c r="DM124" s="1054"/>
      <c r="DN124" s="1054"/>
      <c r="DO124" s="1054"/>
      <c r="DP124" s="1055"/>
      <c r="DQ124" s="1053">
        <v>30288</v>
      </c>
      <c r="DR124" s="1054"/>
      <c r="DS124" s="1054"/>
      <c r="DT124" s="1054"/>
      <c r="DU124" s="1055"/>
      <c r="DV124" s="1056">
        <v>0.5</v>
      </c>
      <c r="DW124" s="1057"/>
      <c r="DX124" s="1057"/>
      <c r="DY124" s="1057"/>
      <c r="DZ124" s="1058"/>
    </row>
    <row r="125" spans="1:130" s="212" customFormat="1" ht="26.25" customHeight="1" x14ac:dyDescent="0.15">
      <c r="A125" s="1129"/>
      <c r="B125" s="1016"/>
      <c r="C125" s="986" t="s">
        <v>315</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528</v>
      </c>
      <c r="AB125" s="1029"/>
      <c r="AC125" s="1029"/>
      <c r="AD125" s="1029"/>
      <c r="AE125" s="1030"/>
      <c r="AF125" s="1031" t="s">
        <v>528</v>
      </c>
      <c r="AG125" s="1029"/>
      <c r="AH125" s="1029"/>
      <c r="AI125" s="1029"/>
      <c r="AJ125" s="1030"/>
      <c r="AK125" s="1031" t="s">
        <v>528</v>
      </c>
      <c r="AL125" s="1029"/>
      <c r="AM125" s="1029"/>
      <c r="AN125" s="1029"/>
      <c r="AO125" s="1030"/>
      <c r="AP125" s="1032" t="s">
        <v>528</v>
      </c>
      <c r="AQ125" s="1033"/>
      <c r="AR125" s="1033"/>
      <c r="AS125" s="1033"/>
      <c r="AT125" s="1034"/>
      <c r="AU125" s="241"/>
      <c r="AV125" s="363"/>
      <c r="AW125" s="363"/>
      <c r="AX125" s="363"/>
      <c r="AY125" s="363"/>
      <c r="AZ125" s="363"/>
      <c r="BA125" s="363"/>
      <c r="BB125" s="363"/>
      <c r="BC125" s="363"/>
      <c r="BD125" s="363"/>
      <c r="BE125" s="363"/>
      <c r="BF125" s="363"/>
      <c r="BG125" s="363"/>
      <c r="BH125" s="363"/>
      <c r="BI125" s="363"/>
      <c r="BJ125" s="363"/>
      <c r="BK125" s="363"/>
      <c r="BL125" s="363"/>
      <c r="BM125" s="363"/>
      <c r="BN125" s="363"/>
      <c r="BO125" s="363"/>
      <c r="BP125" s="363"/>
      <c r="BQ125" s="362"/>
      <c r="BR125" s="362"/>
      <c r="BS125" s="362"/>
      <c r="BT125" s="362"/>
      <c r="BU125" s="362"/>
      <c r="BV125" s="362"/>
      <c r="BW125" s="362"/>
      <c r="BX125" s="362"/>
      <c r="BY125" s="362"/>
      <c r="BZ125" s="362"/>
      <c r="CA125" s="362"/>
      <c r="CB125" s="362"/>
      <c r="CC125" s="362"/>
      <c r="CD125" s="362"/>
      <c r="CE125" s="362"/>
      <c r="CF125" s="362"/>
      <c r="CG125" s="362"/>
      <c r="CH125" s="362"/>
      <c r="CI125" s="362"/>
      <c r="CJ125" s="242"/>
      <c r="CK125" s="1093" t="s">
        <v>324</v>
      </c>
      <c r="CL125" s="1078"/>
      <c r="CM125" s="1078"/>
      <c r="CN125" s="1078"/>
      <c r="CO125" s="1079"/>
      <c r="CP125" s="1010" t="s">
        <v>325</v>
      </c>
      <c r="CQ125" s="959"/>
      <c r="CR125" s="959"/>
      <c r="CS125" s="959"/>
      <c r="CT125" s="959"/>
      <c r="CU125" s="959"/>
      <c r="CV125" s="959"/>
      <c r="CW125" s="959"/>
      <c r="CX125" s="959"/>
      <c r="CY125" s="959"/>
      <c r="CZ125" s="959"/>
      <c r="DA125" s="959"/>
      <c r="DB125" s="959"/>
      <c r="DC125" s="959"/>
      <c r="DD125" s="959"/>
      <c r="DE125" s="959"/>
      <c r="DF125" s="960"/>
      <c r="DG125" s="996" t="s">
        <v>528</v>
      </c>
      <c r="DH125" s="997"/>
      <c r="DI125" s="997"/>
      <c r="DJ125" s="997"/>
      <c r="DK125" s="997"/>
      <c r="DL125" s="997" t="s">
        <v>528</v>
      </c>
      <c r="DM125" s="997"/>
      <c r="DN125" s="997"/>
      <c r="DO125" s="997"/>
      <c r="DP125" s="997"/>
      <c r="DQ125" s="997" t="s">
        <v>528</v>
      </c>
      <c r="DR125" s="997"/>
      <c r="DS125" s="997"/>
      <c r="DT125" s="997"/>
      <c r="DU125" s="997"/>
      <c r="DV125" s="998" t="s">
        <v>528</v>
      </c>
      <c r="DW125" s="998"/>
      <c r="DX125" s="998"/>
      <c r="DY125" s="998"/>
      <c r="DZ125" s="999"/>
    </row>
    <row r="126" spans="1:130" s="212" customFormat="1" ht="26.25" customHeight="1" thickBot="1" x14ac:dyDescent="0.2">
      <c r="A126" s="1129"/>
      <c r="B126" s="1016"/>
      <c r="C126" s="986" t="s">
        <v>316</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v>123975</v>
      </c>
      <c r="AB126" s="1029"/>
      <c r="AC126" s="1029"/>
      <c r="AD126" s="1029"/>
      <c r="AE126" s="1030"/>
      <c r="AF126" s="1031">
        <v>78833</v>
      </c>
      <c r="AG126" s="1029"/>
      <c r="AH126" s="1029"/>
      <c r="AI126" s="1029"/>
      <c r="AJ126" s="1030"/>
      <c r="AK126" s="1031">
        <v>86574</v>
      </c>
      <c r="AL126" s="1029"/>
      <c r="AM126" s="1029"/>
      <c r="AN126" s="1029"/>
      <c r="AO126" s="1030"/>
      <c r="AP126" s="1032">
        <v>1.4</v>
      </c>
      <c r="AQ126" s="1033"/>
      <c r="AR126" s="1033"/>
      <c r="AS126" s="1033"/>
      <c r="AT126" s="1034"/>
      <c r="AU126" s="243"/>
      <c r="AV126" s="243"/>
      <c r="AW126" s="243"/>
      <c r="AX126" s="243"/>
      <c r="AY126" s="243"/>
      <c r="AZ126" s="243"/>
      <c r="BA126" s="243"/>
      <c r="BB126" s="243"/>
      <c r="BC126" s="243"/>
      <c r="BD126" s="243"/>
      <c r="BE126" s="243"/>
      <c r="BF126" s="243"/>
      <c r="BG126" s="243"/>
      <c r="BH126" s="243"/>
      <c r="BI126" s="243"/>
      <c r="BJ126" s="243"/>
      <c r="BK126" s="243"/>
      <c r="BL126" s="243"/>
      <c r="BM126" s="243"/>
      <c r="BN126" s="243"/>
      <c r="BO126" s="243"/>
      <c r="BP126" s="243"/>
      <c r="BQ126" s="243"/>
      <c r="BR126" s="243"/>
      <c r="BS126" s="243"/>
      <c r="BT126" s="243"/>
      <c r="BU126" s="243"/>
      <c r="BV126" s="243"/>
      <c r="BW126" s="243"/>
      <c r="BX126" s="243"/>
      <c r="BY126" s="243"/>
      <c r="BZ126" s="243"/>
      <c r="CA126" s="243"/>
      <c r="CB126" s="243"/>
      <c r="CC126" s="243"/>
      <c r="CD126" s="244"/>
      <c r="CE126" s="244"/>
      <c r="CF126" s="244"/>
      <c r="CG126" s="362"/>
      <c r="CH126" s="362"/>
      <c r="CI126" s="362"/>
      <c r="CJ126" s="242"/>
      <c r="CK126" s="1094"/>
      <c r="CL126" s="1081"/>
      <c r="CM126" s="1081"/>
      <c r="CN126" s="1081"/>
      <c r="CO126" s="1082"/>
      <c r="CP126" s="1019" t="s">
        <v>326</v>
      </c>
      <c r="CQ126" s="1020"/>
      <c r="CR126" s="1020"/>
      <c r="CS126" s="1020"/>
      <c r="CT126" s="1020"/>
      <c r="CU126" s="1020"/>
      <c r="CV126" s="1020"/>
      <c r="CW126" s="1020"/>
      <c r="CX126" s="1020"/>
      <c r="CY126" s="1020"/>
      <c r="CZ126" s="1020"/>
      <c r="DA126" s="1020"/>
      <c r="DB126" s="1020"/>
      <c r="DC126" s="1020"/>
      <c r="DD126" s="1020"/>
      <c r="DE126" s="1020"/>
      <c r="DF126" s="1021"/>
      <c r="DG126" s="989" t="s">
        <v>528</v>
      </c>
      <c r="DH126" s="990"/>
      <c r="DI126" s="990"/>
      <c r="DJ126" s="990"/>
      <c r="DK126" s="990"/>
      <c r="DL126" s="990" t="s">
        <v>528</v>
      </c>
      <c r="DM126" s="990"/>
      <c r="DN126" s="990"/>
      <c r="DO126" s="990"/>
      <c r="DP126" s="990"/>
      <c r="DQ126" s="990" t="s">
        <v>528</v>
      </c>
      <c r="DR126" s="990"/>
      <c r="DS126" s="990"/>
      <c r="DT126" s="990"/>
      <c r="DU126" s="990"/>
      <c r="DV126" s="991" t="s">
        <v>528</v>
      </c>
      <c r="DW126" s="991"/>
      <c r="DX126" s="991"/>
      <c r="DY126" s="991"/>
      <c r="DZ126" s="992"/>
    </row>
    <row r="127" spans="1:130" s="212" customFormat="1" ht="26.25" customHeight="1" x14ac:dyDescent="0.15">
      <c r="A127" s="1130"/>
      <c r="B127" s="1018"/>
      <c r="C127" s="1072" t="s">
        <v>327</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v>6378</v>
      </c>
      <c r="AB127" s="1029"/>
      <c r="AC127" s="1029"/>
      <c r="AD127" s="1029"/>
      <c r="AE127" s="1030"/>
      <c r="AF127" s="1031">
        <v>4822</v>
      </c>
      <c r="AG127" s="1029"/>
      <c r="AH127" s="1029"/>
      <c r="AI127" s="1029"/>
      <c r="AJ127" s="1030"/>
      <c r="AK127" s="1031">
        <v>4155</v>
      </c>
      <c r="AL127" s="1029"/>
      <c r="AM127" s="1029"/>
      <c r="AN127" s="1029"/>
      <c r="AO127" s="1030"/>
      <c r="AP127" s="1032">
        <v>0.1</v>
      </c>
      <c r="AQ127" s="1033"/>
      <c r="AR127" s="1033"/>
      <c r="AS127" s="1033"/>
      <c r="AT127" s="1034"/>
      <c r="AU127" s="243"/>
      <c r="AV127" s="243"/>
      <c r="AW127" s="243"/>
      <c r="AX127" s="1102" t="s">
        <v>328</v>
      </c>
      <c r="AY127" s="1103"/>
      <c r="AZ127" s="1103"/>
      <c r="BA127" s="1103"/>
      <c r="BB127" s="1103"/>
      <c r="BC127" s="1103"/>
      <c r="BD127" s="1103"/>
      <c r="BE127" s="1104"/>
      <c r="BF127" s="1105" t="s">
        <v>329</v>
      </c>
      <c r="BG127" s="1103"/>
      <c r="BH127" s="1103"/>
      <c r="BI127" s="1103"/>
      <c r="BJ127" s="1103"/>
      <c r="BK127" s="1103"/>
      <c r="BL127" s="1104"/>
      <c r="BM127" s="1105" t="s">
        <v>567</v>
      </c>
      <c r="BN127" s="1103"/>
      <c r="BO127" s="1103"/>
      <c r="BP127" s="1103"/>
      <c r="BQ127" s="1103"/>
      <c r="BR127" s="1103"/>
      <c r="BS127" s="1104"/>
      <c r="BT127" s="1105" t="s">
        <v>568</v>
      </c>
      <c r="BU127" s="1103"/>
      <c r="BV127" s="1103"/>
      <c r="BW127" s="1103"/>
      <c r="BX127" s="1103"/>
      <c r="BY127" s="1103"/>
      <c r="BZ127" s="1127"/>
      <c r="CA127" s="243"/>
      <c r="CB127" s="243"/>
      <c r="CC127" s="243"/>
      <c r="CD127" s="244"/>
      <c r="CE127" s="244"/>
      <c r="CF127" s="244"/>
      <c r="CG127" s="362"/>
      <c r="CH127" s="362"/>
      <c r="CI127" s="362"/>
      <c r="CJ127" s="242"/>
      <c r="CK127" s="1094"/>
      <c r="CL127" s="1081"/>
      <c r="CM127" s="1081"/>
      <c r="CN127" s="1081"/>
      <c r="CO127" s="1082"/>
      <c r="CP127" s="1019" t="s">
        <v>569</v>
      </c>
      <c r="CQ127" s="1020"/>
      <c r="CR127" s="1020"/>
      <c r="CS127" s="1020"/>
      <c r="CT127" s="1020"/>
      <c r="CU127" s="1020"/>
      <c r="CV127" s="1020"/>
      <c r="CW127" s="1020"/>
      <c r="CX127" s="1020"/>
      <c r="CY127" s="1020"/>
      <c r="CZ127" s="1020"/>
      <c r="DA127" s="1020"/>
      <c r="DB127" s="1020"/>
      <c r="DC127" s="1020"/>
      <c r="DD127" s="1020"/>
      <c r="DE127" s="1020"/>
      <c r="DF127" s="1021"/>
      <c r="DG127" s="989" t="s">
        <v>528</v>
      </c>
      <c r="DH127" s="990"/>
      <c r="DI127" s="990"/>
      <c r="DJ127" s="990"/>
      <c r="DK127" s="990"/>
      <c r="DL127" s="990" t="s">
        <v>528</v>
      </c>
      <c r="DM127" s="990"/>
      <c r="DN127" s="990"/>
      <c r="DO127" s="990"/>
      <c r="DP127" s="990"/>
      <c r="DQ127" s="990" t="s">
        <v>528</v>
      </c>
      <c r="DR127" s="990"/>
      <c r="DS127" s="990"/>
      <c r="DT127" s="990"/>
      <c r="DU127" s="990"/>
      <c r="DV127" s="991" t="s">
        <v>528</v>
      </c>
      <c r="DW127" s="991"/>
      <c r="DX127" s="991"/>
      <c r="DY127" s="991"/>
      <c r="DZ127" s="992"/>
    </row>
    <row r="128" spans="1:130" s="212" customFormat="1" ht="26.25" customHeight="1" thickBot="1" x14ac:dyDescent="0.2">
      <c r="A128" s="1113" t="s">
        <v>330</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570</v>
      </c>
      <c r="X128" s="1115"/>
      <c r="Y128" s="1115"/>
      <c r="Z128" s="1116"/>
      <c r="AA128" s="1117">
        <v>73448</v>
      </c>
      <c r="AB128" s="1118"/>
      <c r="AC128" s="1118"/>
      <c r="AD128" s="1118"/>
      <c r="AE128" s="1119"/>
      <c r="AF128" s="1120">
        <v>68754</v>
      </c>
      <c r="AG128" s="1118"/>
      <c r="AH128" s="1118"/>
      <c r="AI128" s="1118"/>
      <c r="AJ128" s="1119"/>
      <c r="AK128" s="1120">
        <v>70827</v>
      </c>
      <c r="AL128" s="1118"/>
      <c r="AM128" s="1118"/>
      <c r="AN128" s="1118"/>
      <c r="AO128" s="1119"/>
      <c r="AP128" s="1121"/>
      <c r="AQ128" s="1122"/>
      <c r="AR128" s="1122"/>
      <c r="AS128" s="1122"/>
      <c r="AT128" s="1123"/>
      <c r="AU128" s="243"/>
      <c r="AV128" s="243"/>
      <c r="AW128" s="243"/>
      <c r="AX128" s="958" t="s">
        <v>331</v>
      </c>
      <c r="AY128" s="959"/>
      <c r="AZ128" s="959"/>
      <c r="BA128" s="959"/>
      <c r="BB128" s="959"/>
      <c r="BC128" s="959"/>
      <c r="BD128" s="959"/>
      <c r="BE128" s="960"/>
      <c r="BF128" s="1124" t="s">
        <v>528</v>
      </c>
      <c r="BG128" s="1125"/>
      <c r="BH128" s="1125"/>
      <c r="BI128" s="1125"/>
      <c r="BJ128" s="1125"/>
      <c r="BK128" s="1125"/>
      <c r="BL128" s="1126"/>
      <c r="BM128" s="1124">
        <v>13.99</v>
      </c>
      <c r="BN128" s="1125"/>
      <c r="BO128" s="1125"/>
      <c r="BP128" s="1125"/>
      <c r="BQ128" s="1125"/>
      <c r="BR128" s="1125"/>
      <c r="BS128" s="1126"/>
      <c r="BT128" s="1124">
        <v>20</v>
      </c>
      <c r="BU128" s="1125"/>
      <c r="BV128" s="1125"/>
      <c r="BW128" s="1125"/>
      <c r="BX128" s="1125"/>
      <c r="BY128" s="1125"/>
      <c r="BZ128" s="1149"/>
      <c r="CA128" s="244"/>
      <c r="CB128" s="244"/>
      <c r="CC128" s="244"/>
      <c r="CD128" s="244"/>
      <c r="CE128" s="244"/>
      <c r="CF128" s="244"/>
      <c r="CG128" s="362"/>
      <c r="CH128" s="362"/>
      <c r="CI128" s="362"/>
      <c r="CJ128" s="242"/>
      <c r="CK128" s="1095"/>
      <c r="CL128" s="1096"/>
      <c r="CM128" s="1096"/>
      <c r="CN128" s="1096"/>
      <c r="CO128" s="1097"/>
      <c r="CP128" s="1106" t="s">
        <v>332</v>
      </c>
      <c r="CQ128" s="1107"/>
      <c r="CR128" s="1107"/>
      <c r="CS128" s="1107"/>
      <c r="CT128" s="1107"/>
      <c r="CU128" s="1107"/>
      <c r="CV128" s="1107"/>
      <c r="CW128" s="1107"/>
      <c r="CX128" s="1107"/>
      <c r="CY128" s="1107"/>
      <c r="CZ128" s="1107"/>
      <c r="DA128" s="1107"/>
      <c r="DB128" s="1107"/>
      <c r="DC128" s="1107"/>
      <c r="DD128" s="1107"/>
      <c r="DE128" s="1107"/>
      <c r="DF128" s="1108"/>
      <c r="DG128" s="1109" t="s">
        <v>528</v>
      </c>
      <c r="DH128" s="1110"/>
      <c r="DI128" s="1110"/>
      <c r="DJ128" s="1110"/>
      <c r="DK128" s="1110"/>
      <c r="DL128" s="1110" t="s">
        <v>528</v>
      </c>
      <c r="DM128" s="1110"/>
      <c r="DN128" s="1110"/>
      <c r="DO128" s="1110"/>
      <c r="DP128" s="1110"/>
      <c r="DQ128" s="1110" t="s">
        <v>528</v>
      </c>
      <c r="DR128" s="1110"/>
      <c r="DS128" s="1110"/>
      <c r="DT128" s="1110"/>
      <c r="DU128" s="1110"/>
      <c r="DV128" s="1111" t="s">
        <v>528</v>
      </c>
      <c r="DW128" s="1111"/>
      <c r="DX128" s="1111"/>
      <c r="DY128" s="1111"/>
      <c r="DZ128" s="1112"/>
    </row>
    <row r="129" spans="1:131" s="212" customFormat="1" ht="26.25" customHeight="1" x14ac:dyDescent="0.15">
      <c r="A129" s="1000" t="s">
        <v>88</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571</v>
      </c>
      <c r="X129" s="1144"/>
      <c r="Y129" s="1144"/>
      <c r="Z129" s="1145"/>
      <c r="AA129" s="1028">
        <v>7318341</v>
      </c>
      <c r="AB129" s="1029"/>
      <c r="AC129" s="1029"/>
      <c r="AD129" s="1029"/>
      <c r="AE129" s="1030"/>
      <c r="AF129" s="1031">
        <v>7237842</v>
      </c>
      <c r="AG129" s="1029"/>
      <c r="AH129" s="1029"/>
      <c r="AI129" s="1029"/>
      <c r="AJ129" s="1030"/>
      <c r="AK129" s="1031">
        <v>7189000</v>
      </c>
      <c r="AL129" s="1029"/>
      <c r="AM129" s="1029"/>
      <c r="AN129" s="1029"/>
      <c r="AO129" s="1030"/>
      <c r="AP129" s="1146"/>
      <c r="AQ129" s="1147"/>
      <c r="AR129" s="1147"/>
      <c r="AS129" s="1147"/>
      <c r="AT129" s="1148"/>
      <c r="AU129" s="245"/>
      <c r="AV129" s="245"/>
      <c r="AW129" s="245"/>
      <c r="AX129" s="1137" t="s">
        <v>333</v>
      </c>
      <c r="AY129" s="1020"/>
      <c r="AZ129" s="1020"/>
      <c r="BA129" s="1020"/>
      <c r="BB129" s="1020"/>
      <c r="BC129" s="1020"/>
      <c r="BD129" s="1020"/>
      <c r="BE129" s="1021"/>
      <c r="BF129" s="1138" t="s">
        <v>528</v>
      </c>
      <c r="BG129" s="1139"/>
      <c r="BH129" s="1139"/>
      <c r="BI129" s="1139"/>
      <c r="BJ129" s="1139"/>
      <c r="BK129" s="1139"/>
      <c r="BL129" s="1140"/>
      <c r="BM129" s="1138">
        <v>18.989999999999998</v>
      </c>
      <c r="BN129" s="1139"/>
      <c r="BO129" s="1139"/>
      <c r="BP129" s="1139"/>
      <c r="BQ129" s="1139"/>
      <c r="BR129" s="1139"/>
      <c r="BS129" s="1140"/>
      <c r="BT129" s="1138">
        <v>30</v>
      </c>
      <c r="BU129" s="1141"/>
      <c r="BV129" s="1141"/>
      <c r="BW129" s="1141"/>
      <c r="BX129" s="1141"/>
      <c r="BY129" s="1141"/>
      <c r="BZ129" s="1142"/>
      <c r="CA129" s="246"/>
      <c r="CB129" s="246"/>
      <c r="CC129" s="246"/>
      <c r="CD129" s="246"/>
      <c r="CE129" s="246"/>
      <c r="CF129" s="246"/>
      <c r="CG129" s="246"/>
      <c r="CH129" s="246"/>
      <c r="CI129" s="246"/>
      <c r="CJ129" s="246"/>
      <c r="CK129" s="246"/>
      <c r="CL129" s="246"/>
      <c r="CM129" s="246"/>
      <c r="CN129" s="246"/>
      <c r="CO129" s="246"/>
      <c r="CP129" s="246"/>
      <c r="CQ129" s="246"/>
      <c r="CR129" s="246"/>
      <c r="CS129" s="246"/>
      <c r="CT129" s="246"/>
      <c r="CU129" s="246"/>
      <c r="CV129" s="246"/>
      <c r="CW129" s="246"/>
      <c r="CX129" s="246"/>
      <c r="CY129" s="246"/>
      <c r="CZ129" s="246"/>
      <c r="DA129" s="246"/>
      <c r="DB129" s="246"/>
      <c r="DC129" s="246"/>
      <c r="DD129" s="246"/>
      <c r="DE129" s="246"/>
      <c r="DF129" s="246"/>
      <c r="DG129" s="246"/>
      <c r="DH129" s="246"/>
      <c r="DI129" s="246"/>
      <c r="DJ129" s="246"/>
      <c r="DK129" s="246"/>
      <c r="DL129" s="246"/>
      <c r="DM129" s="246"/>
      <c r="DN129" s="246"/>
      <c r="DO129" s="246"/>
      <c r="DP129" s="218"/>
      <c r="DQ129" s="218"/>
      <c r="DR129" s="218"/>
      <c r="DS129" s="218"/>
      <c r="DT129" s="218"/>
      <c r="DU129" s="218"/>
      <c r="DV129" s="218"/>
      <c r="DW129" s="218"/>
      <c r="DX129" s="218"/>
      <c r="DY129" s="218"/>
      <c r="DZ129" s="221"/>
    </row>
    <row r="130" spans="1:131" s="212" customFormat="1" ht="26.25" customHeight="1" x14ac:dyDescent="0.15">
      <c r="A130" s="1000" t="s">
        <v>334</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572</v>
      </c>
      <c r="X130" s="1144"/>
      <c r="Y130" s="1144"/>
      <c r="Z130" s="1145"/>
      <c r="AA130" s="1028">
        <v>817445</v>
      </c>
      <c r="AB130" s="1029"/>
      <c r="AC130" s="1029"/>
      <c r="AD130" s="1029"/>
      <c r="AE130" s="1030"/>
      <c r="AF130" s="1031">
        <v>833269</v>
      </c>
      <c r="AG130" s="1029"/>
      <c r="AH130" s="1029"/>
      <c r="AI130" s="1029"/>
      <c r="AJ130" s="1030"/>
      <c r="AK130" s="1031">
        <v>781710</v>
      </c>
      <c r="AL130" s="1029"/>
      <c r="AM130" s="1029"/>
      <c r="AN130" s="1029"/>
      <c r="AO130" s="1030"/>
      <c r="AP130" s="1146"/>
      <c r="AQ130" s="1147"/>
      <c r="AR130" s="1147"/>
      <c r="AS130" s="1147"/>
      <c r="AT130" s="1148"/>
      <c r="AU130" s="245"/>
      <c r="AV130" s="245"/>
      <c r="AW130" s="245"/>
      <c r="AX130" s="1137" t="s">
        <v>335</v>
      </c>
      <c r="AY130" s="1020"/>
      <c r="AZ130" s="1020"/>
      <c r="BA130" s="1020"/>
      <c r="BB130" s="1020"/>
      <c r="BC130" s="1020"/>
      <c r="BD130" s="1020"/>
      <c r="BE130" s="1021"/>
      <c r="BF130" s="1174">
        <v>4.4000000000000004</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46"/>
      <c r="CB130" s="246"/>
      <c r="CC130" s="246"/>
      <c r="CD130" s="246"/>
      <c r="CE130" s="246"/>
      <c r="CF130" s="246"/>
      <c r="CG130" s="246"/>
      <c r="CH130" s="246"/>
      <c r="CI130" s="246"/>
      <c r="CJ130" s="246"/>
      <c r="CK130" s="246"/>
      <c r="CL130" s="246"/>
      <c r="CM130" s="246"/>
      <c r="CN130" s="246"/>
      <c r="CO130" s="246"/>
      <c r="CP130" s="246"/>
      <c r="CQ130" s="246"/>
      <c r="CR130" s="246"/>
      <c r="CS130" s="246"/>
      <c r="CT130" s="246"/>
      <c r="CU130" s="246"/>
      <c r="CV130" s="246"/>
      <c r="CW130" s="246"/>
      <c r="CX130" s="246"/>
      <c r="CY130" s="246"/>
      <c r="CZ130" s="246"/>
      <c r="DA130" s="246"/>
      <c r="DB130" s="246"/>
      <c r="DC130" s="246"/>
      <c r="DD130" s="246"/>
      <c r="DE130" s="246"/>
      <c r="DF130" s="246"/>
      <c r="DG130" s="246"/>
      <c r="DH130" s="246"/>
      <c r="DI130" s="246"/>
      <c r="DJ130" s="246"/>
      <c r="DK130" s="246"/>
      <c r="DL130" s="246"/>
      <c r="DM130" s="246"/>
      <c r="DN130" s="246"/>
      <c r="DO130" s="246"/>
      <c r="DP130" s="218"/>
      <c r="DQ130" s="218"/>
      <c r="DR130" s="218"/>
      <c r="DS130" s="218"/>
      <c r="DT130" s="218"/>
      <c r="DU130" s="218"/>
      <c r="DV130" s="218"/>
      <c r="DW130" s="218"/>
      <c r="DX130" s="218"/>
      <c r="DY130" s="218"/>
      <c r="DZ130" s="221"/>
    </row>
    <row r="131" spans="1:131" s="212" customFormat="1" ht="26.25" customHeight="1" thickBot="1" x14ac:dyDescent="0.2">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573</v>
      </c>
      <c r="X131" s="1182"/>
      <c r="Y131" s="1182"/>
      <c r="Z131" s="1183"/>
      <c r="AA131" s="1075">
        <v>6500896</v>
      </c>
      <c r="AB131" s="1054"/>
      <c r="AC131" s="1054"/>
      <c r="AD131" s="1054"/>
      <c r="AE131" s="1055"/>
      <c r="AF131" s="1053">
        <v>6404573</v>
      </c>
      <c r="AG131" s="1054"/>
      <c r="AH131" s="1054"/>
      <c r="AI131" s="1054"/>
      <c r="AJ131" s="1055"/>
      <c r="AK131" s="1053">
        <v>6407290</v>
      </c>
      <c r="AL131" s="1054"/>
      <c r="AM131" s="1054"/>
      <c r="AN131" s="1054"/>
      <c r="AO131" s="1055"/>
      <c r="AP131" s="1184"/>
      <c r="AQ131" s="1185"/>
      <c r="AR131" s="1185"/>
      <c r="AS131" s="1185"/>
      <c r="AT131" s="1186"/>
      <c r="AU131" s="245"/>
      <c r="AV131" s="245"/>
      <c r="AW131" s="245"/>
      <c r="AX131" s="1156" t="s">
        <v>336</v>
      </c>
      <c r="AY131" s="1107"/>
      <c r="AZ131" s="1107"/>
      <c r="BA131" s="1107"/>
      <c r="BB131" s="1107"/>
      <c r="BC131" s="1107"/>
      <c r="BD131" s="1107"/>
      <c r="BE131" s="1108"/>
      <c r="BF131" s="1157">
        <v>2.6</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46"/>
      <c r="CB131" s="246"/>
      <c r="CC131" s="246"/>
      <c r="CD131" s="246"/>
      <c r="CE131" s="246"/>
      <c r="CF131" s="246"/>
      <c r="CG131" s="246"/>
      <c r="CH131" s="246"/>
      <c r="CI131" s="246"/>
      <c r="CJ131" s="246"/>
      <c r="CK131" s="246"/>
      <c r="CL131" s="246"/>
      <c r="CM131" s="246"/>
      <c r="CN131" s="246"/>
      <c r="CO131" s="246"/>
      <c r="CP131" s="246"/>
      <c r="CQ131" s="246"/>
      <c r="CR131" s="246"/>
      <c r="CS131" s="246"/>
      <c r="CT131" s="246"/>
      <c r="CU131" s="246"/>
      <c r="CV131" s="246"/>
      <c r="CW131" s="246"/>
      <c r="CX131" s="246"/>
      <c r="CY131" s="246"/>
      <c r="CZ131" s="246"/>
      <c r="DA131" s="246"/>
      <c r="DB131" s="246"/>
      <c r="DC131" s="246"/>
      <c r="DD131" s="246"/>
      <c r="DE131" s="246"/>
      <c r="DF131" s="246"/>
      <c r="DG131" s="246"/>
      <c r="DH131" s="246"/>
      <c r="DI131" s="246"/>
      <c r="DJ131" s="246"/>
      <c r="DK131" s="246"/>
      <c r="DL131" s="246"/>
      <c r="DM131" s="246"/>
      <c r="DN131" s="246"/>
      <c r="DO131" s="246"/>
      <c r="DP131" s="218"/>
      <c r="DQ131" s="218"/>
      <c r="DR131" s="218"/>
      <c r="DS131" s="218"/>
      <c r="DT131" s="218"/>
      <c r="DU131" s="218"/>
      <c r="DV131" s="218"/>
      <c r="DW131" s="218"/>
      <c r="DX131" s="218"/>
      <c r="DY131" s="218"/>
      <c r="DZ131" s="221"/>
    </row>
    <row r="132" spans="1:131" s="212" customFormat="1" ht="26.25" customHeight="1" x14ac:dyDescent="0.15">
      <c r="A132" s="1163" t="s">
        <v>337</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338</v>
      </c>
      <c r="W132" s="1167"/>
      <c r="X132" s="1167"/>
      <c r="Y132" s="1167"/>
      <c r="Z132" s="1168"/>
      <c r="AA132" s="1169">
        <v>6.0150785369999999</v>
      </c>
      <c r="AB132" s="1170"/>
      <c r="AC132" s="1170"/>
      <c r="AD132" s="1170"/>
      <c r="AE132" s="1171"/>
      <c r="AF132" s="1172">
        <v>3.4897252320000001</v>
      </c>
      <c r="AG132" s="1170"/>
      <c r="AH132" s="1170"/>
      <c r="AI132" s="1170"/>
      <c r="AJ132" s="1171"/>
      <c r="AK132" s="1172">
        <v>3.7005348599999999</v>
      </c>
      <c r="AL132" s="1170"/>
      <c r="AM132" s="1170"/>
      <c r="AN132" s="1170"/>
      <c r="AO132" s="1171"/>
      <c r="AP132" s="1069"/>
      <c r="AQ132" s="1070"/>
      <c r="AR132" s="1070"/>
      <c r="AS132" s="1070"/>
      <c r="AT132" s="1173"/>
      <c r="AU132" s="247"/>
      <c r="AV132" s="248"/>
      <c r="AW132" s="248"/>
      <c r="AX132" s="218"/>
      <c r="AY132" s="218"/>
      <c r="AZ132" s="218"/>
      <c r="BA132" s="218"/>
      <c r="BB132" s="218"/>
      <c r="BC132" s="218"/>
      <c r="BD132" s="218"/>
      <c r="BE132" s="218"/>
      <c r="BF132" s="218"/>
      <c r="BG132" s="218"/>
      <c r="BH132" s="218"/>
      <c r="BI132" s="218"/>
      <c r="BJ132" s="218"/>
      <c r="BK132" s="218"/>
      <c r="BL132" s="218"/>
      <c r="BM132" s="218"/>
      <c r="BN132" s="218"/>
      <c r="BO132" s="218"/>
      <c r="BP132" s="218"/>
      <c r="BQ132" s="218"/>
      <c r="BR132" s="218"/>
      <c r="BS132" s="219"/>
      <c r="BT132" s="218"/>
      <c r="BU132" s="218"/>
      <c r="BV132" s="218"/>
      <c r="BW132" s="218"/>
      <c r="BX132" s="218"/>
      <c r="BY132" s="218"/>
      <c r="BZ132" s="218"/>
      <c r="CA132" s="246"/>
      <c r="CB132" s="246"/>
      <c r="CC132" s="246"/>
      <c r="CD132" s="246"/>
      <c r="CE132" s="246"/>
      <c r="CF132" s="246"/>
      <c r="CG132" s="246"/>
      <c r="CH132" s="246"/>
      <c r="CI132" s="246"/>
      <c r="CJ132" s="246"/>
      <c r="CK132" s="246"/>
      <c r="CL132" s="246"/>
      <c r="CM132" s="246"/>
      <c r="CN132" s="246"/>
      <c r="CO132" s="246"/>
      <c r="CP132" s="246"/>
      <c r="CQ132" s="246"/>
      <c r="CR132" s="246"/>
      <c r="CS132" s="246"/>
      <c r="CT132" s="246"/>
      <c r="CU132" s="246"/>
      <c r="CV132" s="246"/>
      <c r="CW132" s="246"/>
      <c r="CX132" s="246"/>
      <c r="CY132" s="246"/>
      <c r="CZ132" s="246"/>
      <c r="DA132" s="246"/>
      <c r="DB132" s="246"/>
      <c r="DC132" s="246"/>
      <c r="DD132" s="246"/>
      <c r="DE132" s="246"/>
      <c r="DF132" s="246"/>
      <c r="DG132" s="246"/>
      <c r="DH132" s="246"/>
      <c r="DI132" s="246"/>
      <c r="DJ132" s="246"/>
      <c r="DK132" s="246"/>
      <c r="DL132" s="246"/>
      <c r="DM132" s="246"/>
      <c r="DN132" s="246"/>
      <c r="DO132" s="246"/>
      <c r="DP132" s="221"/>
      <c r="DQ132" s="221"/>
      <c r="DR132" s="221"/>
      <c r="DS132" s="221"/>
      <c r="DT132" s="221"/>
      <c r="DU132" s="221"/>
      <c r="DV132" s="221"/>
      <c r="DW132" s="221"/>
      <c r="DX132" s="221"/>
      <c r="DY132" s="221"/>
      <c r="DZ132" s="221"/>
    </row>
    <row r="133" spans="1:131" s="212" customFormat="1" ht="26.25" customHeight="1" thickBot="1" x14ac:dyDescent="0.2">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339</v>
      </c>
      <c r="W133" s="1150"/>
      <c r="X133" s="1150"/>
      <c r="Y133" s="1150"/>
      <c r="Z133" s="1151"/>
      <c r="AA133" s="1152">
        <v>5.5</v>
      </c>
      <c r="AB133" s="1153"/>
      <c r="AC133" s="1153"/>
      <c r="AD133" s="1153"/>
      <c r="AE133" s="1154"/>
      <c r="AF133" s="1152">
        <v>4.8</v>
      </c>
      <c r="AG133" s="1153"/>
      <c r="AH133" s="1153"/>
      <c r="AI133" s="1153"/>
      <c r="AJ133" s="1154"/>
      <c r="AK133" s="1152">
        <v>4.4000000000000004</v>
      </c>
      <c r="AL133" s="1153"/>
      <c r="AM133" s="1153"/>
      <c r="AN133" s="1153"/>
      <c r="AO133" s="1154"/>
      <c r="AP133" s="1099"/>
      <c r="AQ133" s="1100"/>
      <c r="AR133" s="1100"/>
      <c r="AS133" s="1100"/>
      <c r="AT133" s="1155"/>
      <c r="AU133" s="248"/>
      <c r="AV133" s="248"/>
      <c r="AW133" s="248"/>
      <c r="AX133" s="248"/>
      <c r="AY133" s="248"/>
      <c r="AZ133" s="248"/>
      <c r="BA133" s="248"/>
      <c r="BB133" s="248"/>
      <c r="BC133" s="248"/>
      <c r="BD133" s="248"/>
      <c r="BE133" s="248"/>
      <c r="BF133" s="248"/>
      <c r="BG133" s="248"/>
      <c r="BH133" s="248"/>
      <c r="BI133" s="248"/>
      <c r="BJ133" s="248"/>
      <c r="BK133" s="248"/>
      <c r="BL133" s="248"/>
      <c r="BM133" s="248"/>
      <c r="BN133" s="246"/>
      <c r="BO133" s="246"/>
      <c r="BP133" s="246"/>
      <c r="BQ133" s="246"/>
      <c r="BR133" s="246"/>
      <c r="BS133" s="246"/>
      <c r="BT133" s="246"/>
      <c r="BU133" s="246"/>
      <c r="BV133" s="246"/>
      <c r="BW133" s="246"/>
      <c r="BX133" s="246"/>
      <c r="BY133" s="246"/>
      <c r="BZ133" s="246"/>
      <c r="CA133" s="246"/>
      <c r="CB133" s="246"/>
      <c r="CC133" s="246"/>
      <c r="CD133" s="246"/>
      <c r="CE133" s="246"/>
      <c r="CF133" s="246"/>
      <c r="CG133" s="246"/>
      <c r="CH133" s="246"/>
      <c r="CI133" s="246"/>
      <c r="CJ133" s="246"/>
      <c r="CK133" s="246"/>
      <c r="CL133" s="246"/>
      <c r="CM133" s="246"/>
      <c r="CN133" s="246"/>
      <c r="CO133" s="246"/>
      <c r="CP133" s="246"/>
      <c r="CQ133" s="246"/>
      <c r="CR133" s="246"/>
      <c r="CS133" s="246"/>
      <c r="CT133" s="246"/>
      <c r="CU133" s="246"/>
      <c r="CV133" s="246"/>
      <c r="CW133" s="246"/>
      <c r="CX133" s="246"/>
      <c r="CY133" s="246"/>
      <c r="CZ133" s="246"/>
      <c r="DA133" s="246"/>
      <c r="DB133" s="246"/>
      <c r="DC133" s="246"/>
      <c r="DD133" s="246"/>
      <c r="DE133" s="246"/>
      <c r="DF133" s="246"/>
      <c r="DG133" s="246"/>
      <c r="DH133" s="246"/>
      <c r="DI133" s="246"/>
      <c r="DJ133" s="246"/>
      <c r="DK133" s="246"/>
      <c r="DL133" s="246"/>
      <c r="DM133" s="246"/>
      <c r="DN133" s="246"/>
      <c r="DO133" s="246"/>
      <c r="DP133" s="221"/>
      <c r="DQ133" s="221"/>
      <c r="DR133" s="221"/>
      <c r="DS133" s="221"/>
      <c r="DT133" s="221"/>
      <c r="DU133" s="221"/>
      <c r="DV133" s="221"/>
      <c r="DW133" s="221"/>
      <c r="DX133" s="221"/>
      <c r="DY133" s="221"/>
      <c r="DZ133" s="221"/>
    </row>
    <row r="134" spans="1:131" s="213" customFormat="1" ht="11.25" customHeight="1" x14ac:dyDescent="0.15">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48"/>
      <c r="AV134" s="248"/>
      <c r="AW134" s="248"/>
      <c r="AX134" s="248"/>
      <c r="AY134" s="248"/>
      <c r="AZ134" s="248"/>
      <c r="BA134" s="248"/>
      <c r="BB134" s="248"/>
      <c r="BC134" s="248"/>
      <c r="BD134" s="248"/>
      <c r="BE134" s="248"/>
      <c r="BF134" s="248"/>
      <c r="BG134" s="248"/>
      <c r="BH134" s="248"/>
      <c r="BI134" s="248"/>
      <c r="BJ134" s="248"/>
      <c r="BK134" s="248"/>
      <c r="BL134" s="248"/>
      <c r="BM134" s="248"/>
      <c r="BN134" s="246"/>
      <c r="BO134" s="246"/>
      <c r="BP134" s="246"/>
      <c r="BQ134" s="246"/>
      <c r="BR134" s="246"/>
      <c r="BS134" s="246"/>
      <c r="BT134" s="246"/>
      <c r="BU134" s="246"/>
      <c r="BV134" s="246"/>
      <c r="BW134" s="246"/>
      <c r="BX134" s="246"/>
      <c r="BY134" s="246"/>
      <c r="BZ134" s="246"/>
      <c r="CA134" s="246"/>
      <c r="CB134" s="246"/>
      <c r="CC134" s="246"/>
      <c r="CD134" s="246"/>
      <c r="CE134" s="246"/>
      <c r="CF134" s="246"/>
      <c r="CG134" s="246"/>
      <c r="CH134" s="246"/>
      <c r="CI134" s="246"/>
      <c r="CJ134" s="246"/>
      <c r="CK134" s="246"/>
      <c r="CL134" s="246"/>
      <c r="CM134" s="246"/>
      <c r="CN134" s="246"/>
      <c r="CO134" s="246"/>
      <c r="CP134" s="246"/>
      <c r="CQ134" s="246"/>
      <c r="CR134" s="246"/>
      <c r="CS134" s="246"/>
      <c r="CT134" s="246"/>
      <c r="CU134" s="246"/>
      <c r="CV134" s="246"/>
      <c r="CW134" s="246"/>
      <c r="CX134" s="246"/>
      <c r="CY134" s="246"/>
      <c r="CZ134" s="246"/>
      <c r="DA134" s="246"/>
      <c r="DB134" s="246"/>
      <c r="DC134" s="246"/>
      <c r="DD134" s="246"/>
      <c r="DE134" s="246"/>
      <c r="DF134" s="246"/>
      <c r="DG134" s="246"/>
      <c r="DH134" s="246"/>
      <c r="DI134" s="246"/>
      <c r="DJ134" s="246"/>
      <c r="DK134" s="246"/>
      <c r="DL134" s="246"/>
      <c r="DM134" s="246"/>
      <c r="DN134" s="246"/>
      <c r="DO134" s="246"/>
      <c r="DP134" s="221"/>
      <c r="DQ134" s="221"/>
      <c r="DR134" s="221"/>
      <c r="DS134" s="221"/>
      <c r="DT134" s="221"/>
      <c r="DU134" s="221"/>
      <c r="DV134" s="221"/>
      <c r="DW134" s="221"/>
      <c r="DX134" s="221"/>
      <c r="DY134" s="221"/>
      <c r="DZ134" s="221"/>
      <c r="EA134" s="212"/>
    </row>
    <row r="135" spans="1:131" ht="14.25" hidden="1" x14ac:dyDescent="0.15">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row r="136" spans="1:131" hidden="1" x14ac:dyDescent="0.15"/>
  </sheetData>
  <sheetProtection algorithmName="SHA-512" hashValue="f17Qp/nenX3f0mmQGarMP5wllLtL6UZ2rI14O5HN+OZclIEb2umKBFY7YFJjwsTlAmkhjkBWR17WJ/XO4xl8iA==" saltValue="88zrK/Rebs8Q33t+pFbOU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0" zoomScaleNormal="85" zoomScaleSheetLayoutView="70" workbookViewId="0">
      <selection activeCell="AP52" sqref="AP52"/>
    </sheetView>
  </sheetViews>
  <sheetFormatPr defaultColWidth="0" defaultRowHeight="13.5" customHeight="1" zeroHeight="1" x14ac:dyDescent="0.15"/>
  <cols>
    <col min="1" max="120" width="2.75" style="252" customWidth="1"/>
    <col min="121" max="121" width="0" style="251" hidden="1" customWidth="1"/>
    <col min="122" max="16384" width="9" style="251" hidden="1"/>
  </cols>
  <sheetData>
    <row r="1" spans="1:120" x14ac:dyDescent="0.15">
      <c r="A1" s="251"/>
      <c r="B1" s="251"/>
      <c r="C1" s="251"/>
      <c r="D1" s="251"/>
      <c r="E1" s="251"/>
      <c r="F1" s="251"/>
      <c r="G1" s="251"/>
      <c r="H1" s="251"/>
      <c r="I1" s="251"/>
      <c r="J1" s="251"/>
      <c r="K1" s="251"/>
      <c r="L1" s="251"/>
      <c r="M1" s="251"/>
      <c r="N1" s="251"/>
      <c r="O1" s="251"/>
      <c r="P1" s="251"/>
      <c r="Q1" s="251"/>
      <c r="R1" s="251"/>
      <c r="S1" s="251"/>
      <c r="T1" s="251"/>
      <c r="U1" s="251"/>
      <c r="V1" s="251"/>
      <c r="W1" s="251"/>
      <c r="X1" s="251"/>
      <c r="Y1" s="251"/>
      <c r="Z1" s="251"/>
      <c r="AA1" s="251"/>
      <c r="AB1" s="251"/>
      <c r="AC1" s="251"/>
      <c r="AD1" s="251"/>
      <c r="AE1" s="251"/>
      <c r="AF1" s="251"/>
      <c r="AG1" s="251"/>
      <c r="AH1" s="251"/>
      <c r="AI1" s="251"/>
      <c r="AJ1" s="251"/>
      <c r="AK1" s="251"/>
      <c r="AL1" s="251"/>
      <c r="AM1" s="251"/>
      <c r="AN1" s="251"/>
      <c r="AO1" s="251"/>
      <c r="AP1" s="251"/>
      <c r="AQ1" s="251"/>
      <c r="AR1" s="251"/>
      <c r="AS1" s="251"/>
      <c r="AT1" s="251"/>
      <c r="AU1" s="251"/>
      <c r="AV1" s="251"/>
      <c r="AW1" s="251"/>
      <c r="AX1" s="251"/>
      <c r="AY1" s="251"/>
      <c r="AZ1" s="251"/>
      <c r="BA1" s="251"/>
      <c r="BB1" s="251"/>
      <c r="BC1" s="251"/>
      <c r="BD1" s="251"/>
      <c r="BE1" s="251"/>
      <c r="BF1" s="251"/>
      <c r="BG1" s="251"/>
      <c r="BH1" s="251"/>
      <c r="BI1" s="251"/>
      <c r="BJ1" s="251"/>
      <c r="BK1" s="251"/>
      <c r="BL1" s="251"/>
      <c r="BM1" s="251"/>
      <c r="BN1" s="251"/>
      <c r="BO1" s="251"/>
      <c r="BP1" s="251"/>
      <c r="BQ1" s="251"/>
      <c r="BR1" s="251"/>
      <c r="BS1" s="251"/>
      <c r="BT1" s="251"/>
      <c r="BU1" s="251"/>
      <c r="BV1" s="251"/>
      <c r="BW1" s="251"/>
      <c r="BX1" s="251"/>
      <c r="BY1" s="251"/>
      <c r="BZ1" s="251"/>
      <c r="CA1" s="251"/>
      <c r="CB1" s="251"/>
      <c r="CC1" s="251"/>
      <c r="CD1" s="251"/>
      <c r="CE1" s="251"/>
      <c r="CF1" s="251"/>
      <c r="CG1" s="251"/>
      <c r="CH1" s="251"/>
      <c r="CI1" s="251"/>
      <c r="CJ1" s="251"/>
      <c r="CK1" s="251"/>
      <c r="CL1" s="251"/>
      <c r="CM1" s="251"/>
      <c r="CN1" s="251"/>
      <c r="CO1" s="251"/>
      <c r="CP1" s="251"/>
      <c r="CQ1" s="251"/>
      <c r="CR1" s="251"/>
      <c r="CS1" s="251"/>
      <c r="CT1" s="251"/>
      <c r="CU1" s="251"/>
      <c r="CV1" s="251"/>
      <c r="CW1" s="251"/>
      <c r="CX1" s="251"/>
      <c r="CY1" s="251"/>
      <c r="CZ1" s="251"/>
      <c r="DA1" s="251"/>
      <c r="DB1" s="251"/>
      <c r="DC1" s="251"/>
      <c r="DD1" s="251"/>
      <c r="DE1" s="251"/>
      <c r="DF1" s="251"/>
      <c r="DG1" s="251"/>
      <c r="DH1" s="251"/>
      <c r="DI1" s="251"/>
      <c r="DJ1" s="251"/>
      <c r="DK1" s="251"/>
      <c r="DL1" s="251"/>
      <c r="DM1" s="251"/>
      <c r="DN1" s="251"/>
      <c r="DO1" s="251"/>
      <c r="DP1" s="25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1"/>
    </row>
    <row r="17" spans="119:120" x14ac:dyDescent="0.15">
      <c r="DP17" s="251"/>
    </row>
    <row r="18" spans="119:120" x14ac:dyDescent="0.15"/>
    <row r="19" spans="119:120" x14ac:dyDescent="0.15"/>
    <row r="20" spans="119:120" x14ac:dyDescent="0.15">
      <c r="DO20" s="251"/>
      <c r="DP20" s="251"/>
    </row>
    <row r="21" spans="119:120" x14ac:dyDescent="0.15">
      <c r="DP21" s="251"/>
    </row>
    <row r="22" spans="119:120" x14ac:dyDescent="0.15"/>
    <row r="23" spans="119:120" x14ac:dyDescent="0.15">
      <c r="DO23" s="251"/>
      <c r="DP23" s="251"/>
    </row>
    <row r="24" spans="119:120" x14ac:dyDescent="0.15">
      <c r="DP24" s="251"/>
    </row>
    <row r="25" spans="119:120" x14ac:dyDescent="0.15">
      <c r="DP25" s="251"/>
    </row>
    <row r="26" spans="119:120" x14ac:dyDescent="0.15">
      <c r="DO26" s="251"/>
      <c r="DP26" s="251"/>
    </row>
    <row r="27" spans="119:120" x14ac:dyDescent="0.15"/>
    <row r="28" spans="119:120" x14ac:dyDescent="0.15">
      <c r="DO28" s="251"/>
      <c r="DP28" s="251"/>
    </row>
    <row r="29" spans="119:120" x14ac:dyDescent="0.15">
      <c r="DP29" s="251"/>
    </row>
    <row r="30" spans="119:120" x14ac:dyDescent="0.15"/>
    <row r="31" spans="119:120" x14ac:dyDescent="0.15">
      <c r="DO31" s="251"/>
      <c r="DP31" s="251"/>
    </row>
    <row r="32" spans="119:120" x14ac:dyDescent="0.15"/>
    <row r="33" spans="98:120" x14ac:dyDescent="0.15">
      <c r="DO33" s="251"/>
      <c r="DP33" s="251"/>
    </row>
    <row r="34" spans="98:120" x14ac:dyDescent="0.15">
      <c r="DM34" s="251"/>
    </row>
    <row r="35" spans="98:120" x14ac:dyDescent="0.15">
      <c r="CT35" s="251"/>
      <c r="CU35" s="251"/>
      <c r="CV35" s="251"/>
      <c r="CY35" s="251"/>
      <c r="CZ35" s="251"/>
      <c r="DA35" s="251"/>
      <c r="DD35" s="251"/>
      <c r="DE35" s="251"/>
      <c r="DF35" s="251"/>
      <c r="DI35" s="251"/>
      <c r="DJ35" s="251"/>
      <c r="DK35" s="251"/>
      <c r="DM35" s="251"/>
      <c r="DN35" s="251"/>
      <c r="DO35" s="251"/>
      <c r="DP35" s="251"/>
    </row>
    <row r="36" spans="98:120" x14ac:dyDescent="0.15"/>
    <row r="37" spans="98:120" x14ac:dyDescent="0.15">
      <c r="CW37" s="251"/>
      <c r="DB37" s="251"/>
      <c r="DG37" s="251"/>
      <c r="DL37" s="251"/>
      <c r="DP37" s="251"/>
    </row>
    <row r="38" spans="98:120" x14ac:dyDescent="0.15">
      <c r="CT38" s="251"/>
      <c r="CU38" s="251"/>
      <c r="CV38" s="251"/>
      <c r="CW38" s="251"/>
      <c r="CY38" s="251"/>
      <c r="CZ38" s="251"/>
      <c r="DA38" s="251"/>
      <c r="DB38" s="251"/>
      <c r="DD38" s="251"/>
      <c r="DE38" s="251"/>
      <c r="DF38" s="251"/>
      <c r="DG38" s="251"/>
      <c r="DI38" s="251"/>
      <c r="DJ38" s="251"/>
      <c r="DK38" s="251"/>
      <c r="DL38" s="251"/>
      <c r="DN38" s="251"/>
      <c r="DO38" s="251"/>
      <c r="DP38" s="25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1"/>
      <c r="DO49" s="251"/>
      <c r="DP49" s="25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1"/>
      <c r="CS63" s="251"/>
      <c r="CX63" s="251"/>
      <c r="DC63" s="251"/>
      <c r="DH63" s="251"/>
    </row>
    <row r="64" spans="22:120" x14ac:dyDescent="0.15">
      <c r="V64" s="251"/>
    </row>
    <row r="65" spans="15:120" x14ac:dyDescent="0.15">
      <c r="X65" s="251"/>
      <c r="Z65" s="251"/>
      <c r="AA65" s="251"/>
      <c r="AB65" s="251"/>
      <c r="AC65" s="251"/>
      <c r="AD65" s="251"/>
      <c r="AE65" s="251"/>
      <c r="AF65" s="251"/>
      <c r="AG65" s="251"/>
      <c r="AH65" s="251"/>
      <c r="AI65" s="251"/>
      <c r="AJ65" s="251"/>
      <c r="AK65" s="251"/>
      <c r="AL65" s="251"/>
      <c r="AM65" s="251"/>
      <c r="AN65" s="251"/>
      <c r="AO65" s="251"/>
      <c r="AP65" s="251"/>
      <c r="AQ65" s="251"/>
      <c r="AR65" s="251"/>
      <c r="AS65" s="251"/>
      <c r="AT65" s="251"/>
      <c r="AU65" s="251"/>
      <c r="AV65" s="251"/>
      <c r="AW65" s="251"/>
      <c r="AX65" s="251"/>
      <c r="AY65" s="251"/>
      <c r="AZ65" s="251"/>
      <c r="BA65" s="251"/>
      <c r="BB65" s="251"/>
      <c r="BC65" s="251"/>
      <c r="BD65" s="251"/>
      <c r="BE65" s="251"/>
      <c r="BF65" s="251"/>
      <c r="BG65" s="251"/>
      <c r="BH65" s="251"/>
      <c r="BI65" s="251"/>
      <c r="BJ65" s="251"/>
      <c r="BK65" s="251"/>
      <c r="BL65" s="251"/>
      <c r="BM65" s="251"/>
      <c r="BN65" s="251"/>
      <c r="BO65" s="251"/>
      <c r="BP65" s="251"/>
      <c r="BQ65" s="251"/>
      <c r="BR65" s="251"/>
      <c r="BS65" s="251"/>
      <c r="BT65" s="251"/>
      <c r="BU65" s="251"/>
      <c r="BV65" s="251"/>
      <c r="BW65" s="251"/>
      <c r="BX65" s="251"/>
      <c r="BY65" s="251"/>
      <c r="BZ65" s="251"/>
      <c r="CA65" s="251"/>
      <c r="CB65" s="251"/>
      <c r="CC65" s="251"/>
      <c r="CD65" s="251"/>
      <c r="CE65" s="251"/>
      <c r="CF65" s="251"/>
      <c r="CG65" s="251"/>
      <c r="CH65" s="251"/>
      <c r="CI65" s="251"/>
      <c r="CJ65" s="251"/>
      <c r="CK65" s="251"/>
      <c r="CL65" s="251"/>
      <c r="CM65" s="251"/>
      <c r="CN65" s="251"/>
      <c r="CO65" s="251"/>
      <c r="CP65" s="251"/>
      <c r="CQ65" s="251"/>
      <c r="CR65" s="251"/>
      <c r="CU65" s="251"/>
      <c r="CZ65" s="251"/>
      <c r="DE65" s="251"/>
      <c r="DJ65" s="251"/>
    </row>
    <row r="66" spans="15:120" x14ac:dyDescent="0.15">
      <c r="Q66" s="251"/>
      <c r="S66" s="251"/>
      <c r="U66" s="251"/>
      <c r="DM66" s="251"/>
    </row>
    <row r="67" spans="15:120" x14ac:dyDescent="0.15">
      <c r="O67" s="251"/>
      <c r="P67" s="251"/>
      <c r="R67" s="251"/>
      <c r="T67" s="251"/>
      <c r="Y67" s="251"/>
      <c r="CT67" s="251"/>
      <c r="CV67" s="251"/>
      <c r="CW67" s="251"/>
      <c r="CY67" s="251"/>
      <c r="DA67" s="251"/>
      <c r="DB67" s="251"/>
      <c r="DD67" s="251"/>
      <c r="DF67" s="251"/>
      <c r="DG67" s="251"/>
      <c r="DI67" s="251"/>
      <c r="DK67" s="251"/>
      <c r="DL67" s="251"/>
      <c r="DN67" s="251"/>
      <c r="DO67" s="251"/>
      <c r="DP67" s="251"/>
    </row>
    <row r="68" spans="15:120" x14ac:dyDescent="0.15"/>
    <row r="69" spans="15:120" x14ac:dyDescent="0.15"/>
    <row r="70" spans="15:120" x14ac:dyDescent="0.15"/>
    <row r="71" spans="15:120" x14ac:dyDescent="0.15"/>
    <row r="72" spans="15:120" x14ac:dyDescent="0.15">
      <c r="DP72" s="251"/>
    </row>
    <row r="73" spans="15:120" x14ac:dyDescent="0.15">
      <c r="DP73" s="25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1"/>
      <c r="CX96" s="251"/>
      <c r="DC96" s="251"/>
      <c r="DH96" s="251"/>
    </row>
    <row r="97" spans="24:120" x14ac:dyDescent="0.15">
      <c r="CS97" s="251"/>
      <c r="CX97" s="251"/>
      <c r="DC97" s="251"/>
      <c r="DH97" s="251"/>
      <c r="DP97" s="252" t="s">
        <v>340</v>
      </c>
    </row>
    <row r="98" spans="24:120" hidden="1" x14ac:dyDescent="0.15">
      <c r="CS98" s="251"/>
      <c r="CX98" s="251"/>
      <c r="DC98" s="251"/>
      <c r="DH98" s="251"/>
    </row>
    <row r="99" spans="24:120" hidden="1" x14ac:dyDescent="0.15">
      <c r="CS99" s="251"/>
      <c r="CX99" s="251"/>
      <c r="DC99" s="251"/>
      <c r="DH99" s="251"/>
    </row>
    <row r="100" spans="24:120" hidden="1" x14ac:dyDescent="0.15"/>
    <row r="101" spans="24:120" ht="12" hidden="1" customHeight="1" x14ac:dyDescent="0.15">
      <c r="X101" s="251"/>
      <c r="Y101" s="251"/>
      <c r="Z101" s="251"/>
      <c r="AA101" s="251"/>
      <c r="AB101" s="251"/>
      <c r="AC101" s="251"/>
      <c r="AD101" s="251"/>
      <c r="AE101" s="251"/>
      <c r="AF101" s="251"/>
      <c r="AG101" s="251"/>
      <c r="AH101" s="251"/>
      <c r="AI101" s="251"/>
      <c r="AJ101" s="251"/>
      <c r="AK101" s="251"/>
      <c r="AL101" s="251"/>
      <c r="AM101" s="251"/>
      <c r="AN101" s="251"/>
      <c r="AO101" s="251"/>
      <c r="AP101" s="251"/>
      <c r="AQ101" s="251"/>
      <c r="AR101" s="251"/>
      <c r="AS101" s="251"/>
      <c r="AT101" s="251"/>
      <c r="AU101" s="251"/>
      <c r="AV101" s="251"/>
      <c r="AW101" s="251"/>
      <c r="AX101" s="251"/>
      <c r="AY101" s="251"/>
      <c r="AZ101" s="251"/>
      <c r="BA101" s="251"/>
      <c r="BB101" s="251"/>
      <c r="BC101" s="251"/>
      <c r="BD101" s="251"/>
      <c r="BE101" s="251"/>
      <c r="BF101" s="251"/>
      <c r="BG101" s="251"/>
      <c r="BH101" s="251"/>
      <c r="BI101" s="251"/>
      <c r="BJ101" s="251"/>
      <c r="BK101" s="251"/>
      <c r="BL101" s="251"/>
      <c r="BM101" s="251"/>
      <c r="BN101" s="251"/>
      <c r="BO101" s="251"/>
      <c r="BP101" s="251"/>
      <c r="BQ101" s="251"/>
      <c r="BR101" s="251"/>
      <c r="BS101" s="251"/>
      <c r="BT101" s="251"/>
      <c r="BU101" s="251"/>
      <c r="BV101" s="251"/>
      <c r="BW101" s="251"/>
      <c r="BX101" s="251"/>
      <c r="BY101" s="251"/>
      <c r="BZ101" s="251"/>
      <c r="CA101" s="251"/>
      <c r="CB101" s="251"/>
      <c r="CC101" s="251"/>
      <c r="CD101" s="251"/>
      <c r="CE101" s="251"/>
      <c r="CF101" s="251"/>
      <c r="CG101" s="251"/>
      <c r="CH101" s="251"/>
      <c r="CI101" s="251"/>
      <c r="CJ101" s="251"/>
      <c r="CK101" s="251"/>
      <c r="CL101" s="251"/>
      <c r="CM101" s="251"/>
      <c r="CN101" s="251"/>
      <c r="CO101" s="251"/>
      <c r="CP101" s="251"/>
      <c r="CQ101" s="251"/>
      <c r="CR101" s="251"/>
      <c r="CU101" s="251"/>
      <c r="CZ101" s="251"/>
      <c r="DE101" s="251"/>
      <c r="DJ101" s="251"/>
    </row>
    <row r="102" spans="24:120" ht="1.5" hidden="1" customHeight="1" x14ac:dyDescent="0.15">
      <c r="CU102" s="251"/>
      <c r="CZ102" s="251"/>
      <c r="DE102" s="251"/>
      <c r="DJ102" s="251"/>
      <c r="DM102" s="251"/>
    </row>
    <row r="103" spans="24:120" hidden="1" x14ac:dyDescent="0.15">
      <c r="CT103" s="251"/>
      <c r="CV103" s="251"/>
      <c r="CW103" s="251"/>
      <c r="CY103" s="251"/>
      <c r="DA103" s="251"/>
      <c r="DB103" s="251"/>
      <c r="DD103" s="251"/>
      <c r="DF103" s="251"/>
      <c r="DG103" s="251"/>
      <c r="DI103" s="251"/>
      <c r="DK103" s="251"/>
      <c r="DL103" s="251"/>
      <c r="DM103" s="251"/>
      <c r="DN103" s="251"/>
      <c r="DO103" s="251"/>
      <c r="DP103" s="251"/>
    </row>
    <row r="104" spans="24:120" hidden="1" x14ac:dyDescent="0.15">
      <c r="CV104" s="251"/>
      <c r="CW104" s="251"/>
      <c r="DA104" s="251"/>
      <c r="DB104" s="251"/>
      <c r="DF104" s="251"/>
      <c r="DG104" s="251"/>
      <c r="DK104" s="251"/>
      <c r="DL104" s="251"/>
      <c r="DN104" s="251"/>
      <c r="DO104" s="251"/>
      <c r="DP104" s="251"/>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6sdAYoeITfWEpOzHj01npo4ME/6vgy7/EeHsbwePzDIhe5tp+BHVGv38M0cdjwzBqg8mRlfde8VjCBabpw5S6A==" saltValue="rSI+gZshOgOWYs9Kjn/fj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80" zoomScaleNormal="80" zoomScaleSheetLayoutView="55" workbookViewId="0"/>
  </sheetViews>
  <sheetFormatPr defaultColWidth="0" defaultRowHeight="13.5" customHeight="1" zeroHeight="1" x14ac:dyDescent="0.15"/>
  <cols>
    <col min="1" max="116" width="2.625" style="252" customWidth="1"/>
    <col min="117" max="16384" width="9" style="251" hidden="1"/>
  </cols>
  <sheetData>
    <row r="1" spans="2:116" x14ac:dyDescent="0.15">
      <c r="B1" s="251"/>
      <c r="C1" s="251"/>
      <c r="D1" s="251"/>
      <c r="E1" s="251"/>
      <c r="F1" s="251"/>
      <c r="G1" s="251"/>
      <c r="H1" s="251"/>
      <c r="I1" s="251"/>
      <c r="J1" s="251"/>
      <c r="K1" s="251"/>
      <c r="L1" s="251"/>
      <c r="M1" s="251"/>
      <c r="N1" s="251"/>
      <c r="O1" s="251"/>
      <c r="P1" s="251"/>
      <c r="Q1" s="251"/>
      <c r="R1" s="251"/>
      <c r="S1" s="251"/>
      <c r="T1" s="251"/>
      <c r="U1" s="251"/>
      <c r="V1" s="251"/>
      <c r="W1" s="251"/>
      <c r="X1" s="251"/>
      <c r="Y1" s="251"/>
      <c r="Z1" s="251"/>
      <c r="AA1" s="251"/>
      <c r="AB1" s="251"/>
      <c r="AC1" s="251"/>
      <c r="AD1" s="251"/>
      <c r="AE1" s="251"/>
      <c r="AF1" s="251"/>
      <c r="AG1" s="251"/>
      <c r="AH1" s="251"/>
      <c r="AI1" s="251"/>
      <c r="AJ1" s="251"/>
      <c r="AK1" s="251"/>
      <c r="AL1" s="251"/>
      <c r="AM1" s="251"/>
      <c r="AN1" s="251"/>
      <c r="AO1" s="251"/>
      <c r="AP1" s="251"/>
      <c r="AQ1" s="251"/>
      <c r="AR1" s="251"/>
      <c r="AS1" s="251"/>
      <c r="AT1" s="251"/>
      <c r="AU1" s="251"/>
      <c r="AV1" s="251"/>
      <c r="AW1" s="251"/>
      <c r="AX1" s="251"/>
      <c r="AY1" s="251"/>
      <c r="AZ1" s="251"/>
      <c r="BA1" s="251"/>
      <c r="BB1" s="251"/>
      <c r="BC1" s="251"/>
      <c r="BD1" s="251"/>
      <c r="BE1" s="251"/>
      <c r="BF1" s="251"/>
      <c r="BG1" s="251"/>
      <c r="BH1" s="251"/>
      <c r="BI1" s="251"/>
      <c r="BJ1" s="251"/>
      <c r="BK1" s="251"/>
      <c r="BL1" s="251"/>
      <c r="BM1" s="251"/>
      <c r="BN1" s="251"/>
      <c r="BO1" s="251"/>
      <c r="BP1" s="251"/>
      <c r="BQ1" s="251"/>
      <c r="BR1" s="251"/>
      <c r="BS1" s="251"/>
      <c r="BT1" s="251"/>
      <c r="BU1" s="251"/>
      <c r="BV1" s="251"/>
      <c r="BW1" s="251"/>
      <c r="BX1" s="251"/>
      <c r="BY1" s="251"/>
      <c r="BZ1" s="251"/>
      <c r="CA1" s="251"/>
      <c r="CB1" s="251"/>
      <c r="CC1" s="251"/>
      <c r="CD1" s="251"/>
      <c r="CE1" s="251"/>
      <c r="CF1" s="251"/>
      <c r="CG1" s="251"/>
      <c r="CH1" s="251"/>
      <c r="CI1" s="251"/>
      <c r="CJ1" s="251"/>
      <c r="CK1" s="251"/>
      <c r="CL1" s="251"/>
      <c r="CM1" s="251"/>
      <c r="CN1" s="251"/>
      <c r="CO1" s="251"/>
      <c r="CP1" s="251"/>
      <c r="CQ1" s="251"/>
      <c r="CR1" s="251"/>
      <c r="CS1" s="251"/>
      <c r="CT1" s="251"/>
      <c r="CU1" s="251"/>
      <c r="CV1" s="251"/>
      <c r="CW1" s="251"/>
      <c r="CX1" s="251"/>
      <c r="CY1" s="251"/>
      <c r="CZ1" s="251"/>
      <c r="DA1" s="251"/>
      <c r="DB1" s="251"/>
      <c r="DC1" s="251"/>
      <c r="DD1" s="251"/>
      <c r="DE1" s="251"/>
      <c r="DF1" s="251"/>
      <c r="DG1" s="251"/>
      <c r="DH1" s="251"/>
      <c r="DI1" s="251"/>
      <c r="DJ1" s="251"/>
      <c r="DK1" s="251"/>
      <c r="DL1" s="251"/>
    </row>
    <row r="2" spans="2:116" x14ac:dyDescent="0.15"/>
    <row r="3" spans="2:116" x14ac:dyDescent="0.15"/>
    <row r="4" spans="2:116" x14ac:dyDescent="0.15">
      <c r="R4" s="251"/>
      <c r="S4" s="251"/>
      <c r="T4" s="251"/>
      <c r="U4" s="251"/>
      <c r="V4" s="251"/>
      <c r="W4" s="251"/>
      <c r="X4" s="251"/>
      <c r="Y4" s="251"/>
      <c r="Z4" s="251"/>
      <c r="AA4" s="251"/>
      <c r="AB4" s="251"/>
      <c r="AC4" s="251"/>
      <c r="AD4" s="251"/>
      <c r="AE4" s="251"/>
      <c r="AF4" s="251"/>
      <c r="AG4" s="251"/>
      <c r="AH4" s="251"/>
      <c r="AI4" s="251"/>
      <c r="AJ4" s="251"/>
      <c r="AK4" s="251"/>
      <c r="AL4" s="251"/>
      <c r="AM4" s="251"/>
      <c r="AN4" s="251"/>
      <c r="AO4" s="251"/>
      <c r="AP4" s="251"/>
      <c r="AQ4" s="251"/>
      <c r="AR4" s="251"/>
      <c r="AS4" s="251"/>
      <c r="AT4" s="251"/>
      <c r="AU4" s="251"/>
      <c r="AV4" s="251"/>
      <c r="AW4" s="251"/>
      <c r="AX4" s="251"/>
      <c r="AY4" s="251"/>
      <c r="AZ4" s="251"/>
      <c r="BA4" s="251"/>
      <c r="BB4" s="251"/>
      <c r="BC4" s="251"/>
      <c r="BD4" s="251"/>
      <c r="BE4" s="251"/>
      <c r="BF4" s="251"/>
      <c r="BG4" s="251"/>
      <c r="BH4" s="251"/>
      <c r="BI4" s="251"/>
      <c r="BJ4" s="251"/>
      <c r="BK4" s="251"/>
      <c r="BL4" s="251"/>
      <c r="BM4" s="251"/>
      <c r="BN4" s="251"/>
      <c r="BO4" s="251"/>
      <c r="BP4" s="251"/>
      <c r="BQ4" s="251"/>
      <c r="BR4" s="251"/>
      <c r="BS4" s="251"/>
      <c r="BT4" s="251"/>
      <c r="BU4" s="251"/>
      <c r="BV4" s="251"/>
      <c r="BW4" s="251"/>
      <c r="BX4" s="251"/>
      <c r="BY4" s="251"/>
      <c r="BZ4" s="251"/>
      <c r="CA4" s="251"/>
      <c r="CB4" s="251"/>
      <c r="CC4" s="251"/>
      <c r="CD4" s="251"/>
      <c r="CE4" s="251"/>
      <c r="CF4" s="251"/>
      <c r="CG4" s="251"/>
      <c r="CH4" s="251"/>
      <c r="CI4" s="251"/>
      <c r="CJ4" s="251"/>
      <c r="CK4" s="251"/>
      <c r="CL4" s="251"/>
      <c r="CM4" s="251"/>
      <c r="CN4" s="251"/>
      <c r="CO4" s="251"/>
      <c r="CP4" s="251"/>
      <c r="CQ4" s="251"/>
      <c r="CR4" s="251"/>
      <c r="CS4" s="251"/>
      <c r="CT4" s="251"/>
      <c r="CU4" s="251"/>
      <c r="CV4" s="251"/>
      <c r="CW4" s="251"/>
      <c r="CX4" s="251"/>
      <c r="CY4" s="251"/>
      <c r="CZ4" s="251"/>
      <c r="DA4" s="251"/>
      <c r="DB4" s="251"/>
      <c r="DC4" s="251"/>
      <c r="DD4" s="251"/>
      <c r="DE4" s="251"/>
      <c r="DF4" s="251"/>
      <c r="DG4" s="251"/>
      <c r="DH4" s="251"/>
      <c r="DI4" s="251"/>
      <c r="DJ4" s="251"/>
      <c r="DK4" s="251"/>
      <c r="DL4" s="251"/>
    </row>
    <row r="5" spans="2:116" x14ac:dyDescent="0.15">
      <c r="R5" s="251"/>
      <c r="S5" s="251"/>
      <c r="T5" s="251"/>
      <c r="U5" s="251"/>
      <c r="V5" s="251"/>
      <c r="W5" s="251"/>
      <c r="X5" s="251"/>
      <c r="Y5" s="251"/>
      <c r="Z5" s="251"/>
      <c r="AA5" s="251"/>
      <c r="AB5" s="251"/>
      <c r="AC5" s="251"/>
      <c r="AD5" s="251"/>
      <c r="AE5" s="251"/>
      <c r="AF5" s="251"/>
      <c r="AG5" s="251"/>
      <c r="AH5" s="251"/>
      <c r="AI5" s="251"/>
      <c r="AJ5" s="251"/>
      <c r="AK5" s="251"/>
      <c r="AL5" s="251"/>
      <c r="AM5" s="251"/>
      <c r="AN5" s="251"/>
      <c r="AO5" s="251"/>
      <c r="AP5" s="251"/>
      <c r="AQ5" s="251"/>
      <c r="AR5" s="251"/>
      <c r="AS5" s="251"/>
      <c r="AT5" s="251"/>
      <c r="AU5" s="251"/>
      <c r="AV5" s="251"/>
      <c r="AW5" s="251"/>
      <c r="AX5" s="251"/>
      <c r="AY5" s="251"/>
      <c r="AZ5" s="251"/>
      <c r="BA5" s="251"/>
      <c r="BB5" s="251"/>
      <c r="BC5" s="251"/>
      <c r="BD5" s="251"/>
      <c r="BE5" s="251"/>
      <c r="BF5" s="251"/>
      <c r="BG5" s="251"/>
      <c r="BH5" s="251"/>
      <c r="BI5" s="251"/>
      <c r="BJ5" s="251"/>
      <c r="BK5" s="251"/>
      <c r="BL5" s="251"/>
      <c r="BM5" s="251"/>
      <c r="BN5" s="251"/>
      <c r="BO5" s="251"/>
      <c r="BP5" s="251"/>
      <c r="BQ5" s="251"/>
      <c r="BR5" s="251"/>
      <c r="BS5" s="251"/>
      <c r="BT5" s="251"/>
      <c r="BU5" s="251"/>
      <c r="BV5" s="251"/>
      <c r="BW5" s="251"/>
      <c r="BX5" s="251"/>
      <c r="BY5" s="251"/>
      <c r="BZ5" s="251"/>
      <c r="CA5" s="251"/>
      <c r="CB5" s="251"/>
      <c r="CC5" s="251"/>
      <c r="CD5" s="251"/>
      <c r="CE5" s="251"/>
      <c r="CF5" s="251"/>
      <c r="CG5" s="251"/>
      <c r="CH5" s="251"/>
      <c r="CI5" s="251"/>
      <c r="CJ5" s="251"/>
      <c r="CK5" s="251"/>
      <c r="CL5" s="251"/>
      <c r="CM5" s="251"/>
      <c r="CN5" s="251"/>
      <c r="CO5" s="251"/>
      <c r="CP5" s="251"/>
      <c r="CQ5" s="251"/>
      <c r="CR5" s="251"/>
      <c r="CS5" s="251"/>
      <c r="CT5" s="251"/>
      <c r="CU5" s="251"/>
      <c r="CV5" s="251"/>
      <c r="CW5" s="251"/>
      <c r="CX5" s="251"/>
      <c r="CY5" s="251"/>
      <c r="CZ5" s="251"/>
      <c r="DA5" s="251"/>
      <c r="DB5" s="251"/>
      <c r="DC5" s="251"/>
      <c r="DD5" s="251"/>
      <c r="DE5" s="251"/>
      <c r="DF5" s="251"/>
      <c r="DG5" s="251"/>
      <c r="DH5" s="251"/>
      <c r="DI5" s="251"/>
      <c r="DJ5" s="251"/>
      <c r="DK5" s="251"/>
      <c r="DL5" s="25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1"/>
      <c r="J18" s="251"/>
      <c r="K18" s="251"/>
      <c r="L18" s="251"/>
      <c r="M18" s="251"/>
      <c r="N18" s="251"/>
      <c r="O18" s="251"/>
      <c r="P18" s="251"/>
      <c r="Q18" s="251"/>
      <c r="R18" s="251"/>
      <c r="S18" s="251"/>
      <c r="T18" s="251"/>
      <c r="U18" s="251"/>
      <c r="V18" s="251"/>
      <c r="W18" s="251"/>
      <c r="X18" s="251"/>
      <c r="Y18" s="251"/>
      <c r="Z18" s="251"/>
      <c r="AA18" s="251"/>
      <c r="AB18" s="251"/>
      <c r="AC18" s="251"/>
      <c r="AD18" s="251"/>
      <c r="AE18" s="251"/>
      <c r="AF18" s="251"/>
      <c r="AG18" s="251"/>
      <c r="AH18" s="251"/>
      <c r="AI18" s="251"/>
      <c r="AJ18" s="251"/>
      <c r="AK18" s="251"/>
      <c r="AL18" s="251"/>
      <c r="AM18" s="251"/>
      <c r="AN18" s="251"/>
      <c r="AO18" s="251"/>
      <c r="AP18" s="251"/>
      <c r="AQ18" s="251"/>
      <c r="AR18" s="251"/>
      <c r="AS18" s="251"/>
      <c r="AT18" s="251"/>
      <c r="AU18" s="251"/>
      <c r="AV18" s="251"/>
      <c r="AW18" s="251"/>
      <c r="AX18" s="251"/>
      <c r="AY18" s="251"/>
      <c r="AZ18" s="251"/>
      <c r="BA18" s="251"/>
      <c r="BB18" s="251"/>
      <c r="BC18" s="251"/>
      <c r="BD18" s="251"/>
      <c r="BE18" s="251"/>
      <c r="BF18" s="251"/>
      <c r="BG18" s="251"/>
      <c r="BH18" s="251"/>
      <c r="BI18" s="251"/>
      <c r="BJ18" s="251"/>
      <c r="BK18" s="251"/>
      <c r="BL18" s="251"/>
      <c r="BM18" s="251"/>
      <c r="BN18" s="251"/>
      <c r="BO18" s="251"/>
      <c r="BP18" s="251"/>
      <c r="BQ18" s="251"/>
      <c r="BR18" s="251"/>
      <c r="BS18" s="251"/>
      <c r="BT18" s="251"/>
      <c r="BU18" s="251"/>
      <c r="BV18" s="251"/>
      <c r="BW18" s="251"/>
      <c r="BX18" s="251"/>
      <c r="BY18" s="251"/>
      <c r="BZ18" s="251"/>
      <c r="CA18" s="251"/>
      <c r="CB18" s="251"/>
      <c r="CC18" s="251"/>
      <c r="CD18" s="251"/>
      <c r="CE18" s="251"/>
      <c r="CF18" s="251"/>
      <c r="CG18" s="251"/>
      <c r="CH18" s="251"/>
      <c r="CI18" s="251"/>
      <c r="CJ18" s="251"/>
      <c r="CK18" s="251"/>
      <c r="CL18" s="251"/>
      <c r="CM18" s="251"/>
      <c r="CN18" s="251"/>
      <c r="CO18" s="251"/>
      <c r="CP18" s="251"/>
      <c r="CQ18" s="251"/>
      <c r="CR18" s="251"/>
      <c r="CS18" s="251"/>
      <c r="CT18" s="251"/>
      <c r="CU18" s="251"/>
      <c r="CV18" s="251"/>
      <c r="CW18" s="251"/>
      <c r="CX18" s="251"/>
      <c r="CY18" s="251"/>
      <c r="CZ18" s="251"/>
      <c r="DA18" s="251"/>
      <c r="DB18" s="251"/>
      <c r="DC18" s="251"/>
      <c r="DD18" s="251"/>
      <c r="DE18" s="251"/>
      <c r="DF18" s="251"/>
      <c r="DG18" s="251"/>
      <c r="DH18" s="251"/>
      <c r="DI18" s="251"/>
      <c r="DJ18" s="251"/>
      <c r="DK18" s="251"/>
      <c r="DL18" s="251"/>
    </row>
    <row r="19" spans="9:116" x14ac:dyDescent="0.15"/>
    <row r="20" spans="9:116" x14ac:dyDescent="0.15"/>
    <row r="21" spans="9:116" x14ac:dyDescent="0.15">
      <c r="DL21" s="251"/>
    </row>
    <row r="22" spans="9:116" x14ac:dyDescent="0.15">
      <c r="DI22" s="251"/>
      <c r="DJ22" s="251"/>
      <c r="DK22" s="251"/>
      <c r="DL22" s="251"/>
    </row>
    <row r="23" spans="9:116" x14ac:dyDescent="0.15">
      <c r="CY23" s="251"/>
      <c r="CZ23" s="251"/>
      <c r="DA23" s="251"/>
      <c r="DB23" s="251"/>
      <c r="DC23" s="251"/>
      <c r="DD23" s="251"/>
      <c r="DE23" s="251"/>
      <c r="DF23" s="251"/>
      <c r="DG23" s="251"/>
      <c r="DH23" s="251"/>
      <c r="DI23" s="251"/>
      <c r="DJ23" s="251"/>
      <c r="DK23" s="251"/>
      <c r="DL23" s="25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1"/>
      <c r="DA35" s="251"/>
      <c r="DB35" s="251"/>
      <c r="DC35" s="251"/>
      <c r="DD35" s="251"/>
      <c r="DE35" s="251"/>
      <c r="DF35" s="251"/>
      <c r="DG35" s="251"/>
      <c r="DH35" s="251"/>
      <c r="DI35" s="251"/>
      <c r="DJ35" s="251"/>
      <c r="DK35" s="251"/>
      <c r="DL35" s="251"/>
    </row>
    <row r="36" spans="15:116" x14ac:dyDescent="0.15"/>
    <row r="37" spans="15:116" x14ac:dyDescent="0.15">
      <c r="DL37" s="251"/>
    </row>
    <row r="38" spans="15:116" x14ac:dyDescent="0.15">
      <c r="DI38" s="251"/>
      <c r="DJ38" s="251"/>
      <c r="DK38" s="251"/>
      <c r="DL38" s="251"/>
    </row>
    <row r="39" spans="15:116" x14ac:dyDescent="0.15"/>
    <row r="40" spans="15:116" x14ac:dyDescent="0.15"/>
    <row r="41" spans="15:116" x14ac:dyDescent="0.15"/>
    <row r="42" spans="15:116" x14ac:dyDescent="0.15"/>
    <row r="43" spans="15:116" x14ac:dyDescent="0.15">
      <c r="O43" s="251"/>
      <c r="P43" s="251"/>
      <c r="Q43" s="251"/>
      <c r="R43" s="251"/>
      <c r="S43" s="251"/>
      <c r="T43" s="251"/>
      <c r="U43" s="251"/>
      <c r="V43" s="251"/>
      <c r="W43" s="251"/>
      <c r="X43" s="251"/>
      <c r="Y43" s="251"/>
      <c r="Z43" s="251"/>
      <c r="AA43" s="251"/>
      <c r="AB43" s="251"/>
      <c r="AC43" s="251"/>
      <c r="AD43" s="251"/>
      <c r="AE43" s="251"/>
      <c r="AF43" s="251"/>
      <c r="AG43" s="251"/>
      <c r="AH43" s="251"/>
      <c r="AI43" s="251"/>
      <c r="AJ43" s="251"/>
      <c r="AK43" s="251"/>
      <c r="AL43" s="251"/>
      <c r="AM43" s="251"/>
      <c r="AN43" s="251"/>
      <c r="AO43" s="251"/>
      <c r="AP43" s="251"/>
      <c r="AQ43" s="251"/>
      <c r="AR43" s="251"/>
      <c r="AS43" s="251"/>
      <c r="AT43" s="251"/>
      <c r="AU43" s="251"/>
      <c r="AV43" s="251"/>
      <c r="AW43" s="251"/>
      <c r="AX43" s="251"/>
      <c r="AY43" s="251"/>
      <c r="AZ43" s="251"/>
      <c r="BA43" s="251"/>
      <c r="BB43" s="251"/>
      <c r="BC43" s="251"/>
      <c r="BD43" s="251"/>
      <c r="BE43" s="251"/>
      <c r="BF43" s="251"/>
      <c r="BG43" s="251"/>
      <c r="BH43" s="251"/>
      <c r="BI43" s="251"/>
      <c r="BJ43" s="251"/>
      <c r="BK43" s="251"/>
      <c r="BL43" s="251"/>
      <c r="BM43" s="251"/>
      <c r="BN43" s="251"/>
      <c r="BO43" s="251"/>
      <c r="BP43" s="251"/>
      <c r="BQ43" s="251"/>
      <c r="BR43" s="251"/>
      <c r="BS43" s="251"/>
      <c r="BT43" s="251"/>
      <c r="BU43" s="251"/>
      <c r="BV43" s="251"/>
      <c r="BW43" s="251"/>
      <c r="BX43" s="251"/>
      <c r="BY43" s="251"/>
      <c r="BZ43" s="251"/>
      <c r="CA43" s="251"/>
      <c r="CB43" s="251"/>
      <c r="CC43" s="251"/>
      <c r="CD43" s="251"/>
      <c r="CE43" s="251"/>
      <c r="CF43" s="251"/>
      <c r="CG43" s="251"/>
      <c r="CH43" s="251"/>
      <c r="CI43" s="251"/>
      <c r="CJ43" s="251"/>
      <c r="CK43" s="251"/>
      <c r="CL43" s="251"/>
      <c r="CM43" s="251"/>
      <c r="CN43" s="251"/>
      <c r="CO43" s="251"/>
      <c r="CP43" s="251"/>
      <c r="CQ43" s="251"/>
      <c r="CR43" s="251"/>
      <c r="CS43" s="251"/>
      <c r="CT43" s="251"/>
      <c r="CU43" s="251"/>
      <c r="CV43" s="251"/>
      <c r="CW43" s="251"/>
      <c r="CX43" s="251"/>
      <c r="CY43" s="251"/>
      <c r="CZ43" s="251"/>
      <c r="DA43" s="251"/>
      <c r="DB43" s="251"/>
      <c r="DC43" s="251"/>
      <c r="DD43" s="251"/>
      <c r="DE43" s="251"/>
      <c r="DF43" s="251"/>
      <c r="DG43" s="251"/>
      <c r="DH43" s="251"/>
      <c r="DI43" s="251"/>
      <c r="DJ43" s="251"/>
      <c r="DK43" s="251"/>
      <c r="DL43" s="251"/>
    </row>
    <row r="44" spans="15:116" x14ac:dyDescent="0.15">
      <c r="DL44" s="251"/>
    </row>
    <row r="45" spans="15:116" x14ac:dyDescent="0.15"/>
    <row r="46" spans="15:116" x14ac:dyDescent="0.15">
      <c r="DA46" s="251"/>
      <c r="DB46" s="251"/>
      <c r="DC46" s="251"/>
      <c r="DD46" s="251"/>
      <c r="DE46" s="251"/>
      <c r="DF46" s="251"/>
      <c r="DG46" s="251"/>
      <c r="DH46" s="251"/>
      <c r="DI46" s="251"/>
      <c r="DJ46" s="251"/>
      <c r="DK46" s="251"/>
      <c r="DL46" s="251"/>
    </row>
    <row r="47" spans="15:116" x14ac:dyDescent="0.15"/>
    <row r="48" spans="15:116" x14ac:dyDescent="0.15"/>
    <row r="49" spans="104:116" x14ac:dyDescent="0.15"/>
    <row r="50" spans="104:116" x14ac:dyDescent="0.15">
      <c r="CZ50" s="251"/>
      <c r="DA50" s="251"/>
      <c r="DB50" s="251"/>
      <c r="DC50" s="251"/>
      <c r="DD50" s="251"/>
      <c r="DE50" s="251"/>
      <c r="DF50" s="251"/>
      <c r="DG50" s="251"/>
      <c r="DH50" s="251"/>
      <c r="DI50" s="251"/>
      <c r="DJ50" s="251"/>
      <c r="DK50" s="251"/>
      <c r="DL50" s="251"/>
    </row>
    <row r="51" spans="104:116" x14ac:dyDescent="0.15"/>
    <row r="52" spans="104:116" x14ac:dyDescent="0.15"/>
    <row r="53" spans="104:116" x14ac:dyDescent="0.15">
      <c r="DL53" s="25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1"/>
      <c r="DD67" s="251"/>
      <c r="DE67" s="251"/>
      <c r="DF67" s="251"/>
      <c r="DG67" s="251"/>
      <c r="DH67" s="251"/>
      <c r="DI67" s="251"/>
      <c r="DJ67" s="251"/>
      <c r="DK67" s="251"/>
      <c r="DL67" s="25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pfu2u2pxHAnpPaxVEnFGgZ40q6dfc7qqyYR8Vyk+SMJicOHhsc2G5XDqYdCYN0I5RXE4maMdms6p6fCLm2LJXg==" saltValue="kKeVGNgtkTeDWxrXmv0Ya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53" customWidth="1"/>
    <col min="37" max="44" width="17" style="253" customWidth="1"/>
    <col min="45" max="45" width="6.125" style="260" customWidth="1"/>
    <col min="46" max="46" width="3" style="258" customWidth="1"/>
    <col min="47" max="47" width="19.125" style="253" hidden="1" customWidth="1"/>
    <col min="48" max="52" width="12.625" style="253" hidden="1" customWidth="1"/>
    <col min="53" max="16384" width="8.625" style="253" hidden="1"/>
  </cols>
  <sheetData>
    <row r="1" spans="1:46" x14ac:dyDescent="0.15">
      <c r="AS1" s="254"/>
      <c r="AT1" s="254"/>
    </row>
    <row r="2" spans="1:46" x14ac:dyDescent="0.15">
      <c r="AS2" s="254"/>
      <c r="AT2" s="254"/>
    </row>
    <row r="3" spans="1:46" x14ac:dyDescent="0.15">
      <c r="AS3" s="254"/>
      <c r="AT3" s="254"/>
    </row>
    <row r="4" spans="1:46" x14ac:dyDescent="0.15">
      <c r="AS4" s="254"/>
      <c r="AT4" s="254"/>
    </row>
    <row r="5" spans="1:46" ht="17.25" x14ac:dyDescent="0.15">
      <c r="A5" s="255" t="s">
        <v>341</v>
      </c>
      <c r="B5" s="256"/>
      <c r="C5" s="256"/>
      <c r="D5" s="256"/>
      <c r="E5" s="256"/>
      <c r="F5" s="256"/>
      <c r="G5" s="256"/>
      <c r="H5" s="256"/>
      <c r="I5" s="256"/>
      <c r="J5" s="256"/>
      <c r="K5" s="256"/>
      <c r="L5" s="256"/>
      <c r="M5" s="256"/>
      <c r="N5" s="256"/>
      <c r="O5" s="256"/>
      <c r="P5" s="256"/>
      <c r="Q5" s="256"/>
      <c r="R5" s="256"/>
      <c r="S5" s="256"/>
      <c r="T5" s="256"/>
      <c r="U5" s="256"/>
      <c r="V5" s="256"/>
      <c r="W5" s="256"/>
      <c r="X5" s="256"/>
      <c r="Y5" s="256"/>
      <c r="Z5" s="256"/>
      <c r="AA5" s="256"/>
      <c r="AB5" s="256"/>
      <c r="AC5" s="256"/>
      <c r="AD5" s="256"/>
      <c r="AE5" s="256"/>
      <c r="AF5" s="256"/>
      <c r="AG5" s="256"/>
      <c r="AH5" s="256"/>
      <c r="AI5" s="256"/>
      <c r="AJ5" s="256"/>
      <c r="AK5" s="256"/>
      <c r="AL5" s="256"/>
      <c r="AM5" s="256"/>
      <c r="AN5" s="256"/>
      <c r="AO5" s="256"/>
      <c r="AP5" s="256"/>
      <c r="AQ5" s="256"/>
      <c r="AR5" s="256"/>
      <c r="AS5" s="257"/>
    </row>
    <row r="6" spans="1:46" x14ac:dyDescent="0.15">
      <c r="A6" s="258"/>
      <c r="B6" s="254"/>
      <c r="C6" s="254"/>
      <c r="D6" s="254"/>
      <c r="E6" s="254"/>
      <c r="F6" s="254"/>
      <c r="G6" s="254"/>
      <c r="H6" s="254"/>
      <c r="I6" s="254"/>
      <c r="J6" s="254"/>
      <c r="K6" s="254"/>
      <c r="L6" s="254"/>
      <c r="M6" s="254"/>
      <c r="N6" s="254"/>
      <c r="O6" s="254"/>
      <c r="P6" s="254"/>
      <c r="Q6" s="254"/>
      <c r="R6" s="254"/>
      <c r="S6" s="254"/>
      <c r="T6" s="254"/>
      <c r="U6" s="254"/>
      <c r="V6" s="254"/>
      <c r="W6" s="254"/>
      <c r="X6" s="254"/>
      <c r="Y6" s="254"/>
      <c r="Z6" s="254"/>
      <c r="AA6" s="254"/>
      <c r="AB6" s="254"/>
      <c r="AC6" s="254"/>
      <c r="AD6" s="254"/>
      <c r="AE6" s="254"/>
      <c r="AF6" s="254"/>
      <c r="AG6" s="254"/>
      <c r="AH6" s="254"/>
      <c r="AI6" s="254"/>
      <c r="AJ6" s="254"/>
      <c r="AK6" s="259" t="s">
        <v>342</v>
      </c>
      <c r="AL6" s="259"/>
      <c r="AM6" s="259"/>
      <c r="AN6" s="259"/>
      <c r="AO6" s="254"/>
      <c r="AP6" s="254"/>
      <c r="AQ6" s="254"/>
      <c r="AR6" s="254"/>
    </row>
    <row r="7" spans="1:46" x14ac:dyDescent="0.15">
      <c r="A7" s="258"/>
      <c r="B7" s="254"/>
      <c r="C7" s="254"/>
      <c r="D7" s="254"/>
      <c r="E7" s="254"/>
      <c r="F7" s="254"/>
      <c r="G7" s="254"/>
      <c r="H7" s="254"/>
      <c r="I7" s="254"/>
      <c r="J7" s="254"/>
      <c r="K7" s="254"/>
      <c r="L7" s="254"/>
      <c r="M7" s="254"/>
      <c r="N7" s="254"/>
      <c r="O7" s="254"/>
      <c r="P7" s="254"/>
      <c r="Q7" s="254"/>
      <c r="R7" s="254"/>
      <c r="S7" s="254"/>
      <c r="T7" s="254"/>
      <c r="U7" s="254"/>
      <c r="V7" s="254"/>
      <c r="W7" s="254"/>
      <c r="X7" s="254"/>
      <c r="Y7" s="254"/>
      <c r="Z7" s="254"/>
      <c r="AA7" s="254"/>
      <c r="AB7" s="254"/>
      <c r="AC7" s="254"/>
      <c r="AD7" s="254"/>
      <c r="AE7" s="254"/>
      <c r="AF7" s="254"/>
      <c r="AG7" s="254"/>
      <c r="AH7" s="254"/>
      <c r="AI7" s="254"/>
      <c r="AJ7" s="254"/>
      <c r="AK7" s="261"/>
      <c r="AL7" s="262"/>
      <c r="AM7" s="262"/>
      <c r="AN7" s="263"/>
      <c r="AO7" s="1190" t="s">
        <v>343</v>
      </c>
      <c r="AP7" s="264"/>
      <c r="AQ7" s="265" t="s">
        <v>344</v>
      </c>
      <c r="AR7" s="266"/>
    </row>
    <row r="8" spans="1:46" x14ac:dyDescent="0.15">
      <c r="A8" s="258"/>
      <c r="B8" s="254"/>
      <c r="C8" s="254"/>
      <c r="D8" s="254"/>
      <c r="E8" s="254"/>
      <c r="F8" s="254"/>
      <c r="G8" s="254"/>
      <c r="H8" s="254"/>
      <c r="I8" s="254"/>
      <c r="J8" s="254"/>
      <c r="K8" s="254"/>
      <c r="L8" s="254"/>
      <c r="M8" s="254"/>
      <c r="N8" s="254"/>
      <c r="O8" s="254"/>
      <c r="P8" s="254"/>
      <c r="Q8" s="254"/>
      <c r="R8" s="254"/>
      <c r="S8" s="254"/>
      <c r="T8" s="254"/>
      <c r="U8" s="254"/>
      <c r="V8" s="254"/>
      <c r="W8" s="254"/>
      <c r="X8" s="254"/>
      <c r="Y8" s="254"/>
      <c r="Z8" s="254"/>
      <c r="AA8" s="254"/>
      <c r="AB8" s="254"/>
      <c r="AC8" s="254"/>
      <c r="AD8" s="254"/>
      <c r="AE8" s="254"/>
      <c r="AF8" s="254"/>
      <c r="AG8" s="254"/>
      <c r="AH8" s="254"/>
      <c r="AI8" s="254"/>
      <c r="AJ8" s="254"/>
      <c r="AK8" s="267"/>
      <c r="AL8" s="268"/>
      <c r="AM8" s="268"/>
      <c r="AN8" s="269"/>
      <c r="AO8" s="1191"/>
      <c r="AP8" s="270" t="s">
        <v>345</v>
      </c>
      <c r="AQ8" s="271" t="s">
        <v>346</v>
      </c>
      <c r="AR8" s="272" t="s">
        <v>347</v>
      </c>
    </row>
    <row r="9" spans="1:46" x14ac:dyDescent="0.15">
      <c r="A9" s="258"/>
      <c r="B9" s="254"/>
      <c r="C9" s="254"/>
      <c r="D9" s="254"/>
      <c r="E9" s="254"/>
      <c r="F9" s="254"/>
      <c r="G9" s="254"/>
      <c r="H9" s="254"/>
      <c r="I9" s="254"/>
      <c r="J9" s="254"/>
      <c r="K9" s="254"/>
      <c r="L9" s="254"/>
      <c r="M9" s="254"/>
      <c r="N9" s="254"/>
      <c r="O9" s="254"/>
      <c r="P9" s="254"/>
      <c r="Q9" s="254"/>
      <c r="R9" s="254"/>
      <c r="S9" s="254"/>
      <c r="T9" s="254"/>
      <c r="U9" s="254"/>
      <c r="V9" s="254"/>
      <c r="W9" s="254"/>
      <c r="X9" s="254"/>
      <c r="Y9" s="254"/>
      <c r="Z9" s="254"/>
      <c r="AA9" s="254"/>
      <c r="AB9" s="254"/>
      <c r="AC9" s="254"/>
      <c r="AD9" s="254"/>
      <c r="AE9" s="254"/>
      <c r="AF9" s="254"/>
      <c r="AG9" s="254"/>
      <c r="AH9" s="254"/>
      <c r="AI9" s="254"/>
      <c r="AJ9" s="254"/>
      <c r="AK9" s="1192" t="s">
        <v>348</v>
      </c>
      <c r="AL9" s="1193"/>
      <c r="AM9" s="1193"/>
      <c r="AN9" s="1194"/>
      <c r="AO9" s="273">
        <v>1468311</v>
      </c>
      <c r="AP9" s="273">
        <v>78377</v>
      </c>
      <c r="AQ9" s="274">
        <v>90243</v>
      </c>
      <c r="AR9" s="275">
        <v>-13.1</v>
      </c>
    </row>
    <row r="10" spans="1:46" x14ac:dyDescent="0.15">
      <c r="A10" s="258"/>
      <c r="B10" s="254"/>
      <c r="C10" s="254"/>
      <c r="D10" s="254"/>
      <c r="E10" s="254"/>
      <c r="F10" s="254"/>
      <c r="G10" s="254"/>
      <c r="H10" s="254"/>
      <c r="I10" s="254"/>
      <c r="J10" s="254"/>
      <c r="K10" s="254"/>
      <c r="L10" s="254"/>
      <c r="M10" s="254"/>
      <c r="N10" s="254"/>
      <c r="O10" s="254"/>
      <c r="P10" s="254"/>
      <c r="Q10" s="254"/>
      <c r="R10" s="254"/>
      <c r="S10" s="254"/>
      <c r="T10" s="254"/>
      <c r="U10" s="254"/>
      <c r="V10" s="254"/>
      <c r="W10" s="254"/>
      <c r="X10" s="254"/>
      <c r="Y10" s="254"/>
      <c r="Z10" s="254"/>
      <c r="AA10" s="254"/>
      <c r="AB10" s="254"/>
      <c r="AC10" s="254"/>
      <c r="AD10" s="254"/>
      <c r="AE10" s="254"/>
      <c r="AF10" s="254"/>
      <c r="AG10" s="254"/>
      <c r="AH10" s="254"/>
      <c r="AI10" s="254"/>
      <c r="AJ10" s="254"/>
      <c r="AK10" s="1192" t="s">
        <v>349</v>
      </c>
      <c r="AL10" s="1193"/>
      <c r="AM10" s="1193"/>
      <c r="AN10" s="1194"/>
      <c r="AO10" s="276">
        <v>227172</v>
      </c>
      <c r="AP10" s="276">
        <v>12126</v>
      </c>
      <c r="AQ10" s="277">
        <v>8421</v>
      </c>
      <c r="AR10" s="278">
        <v>44</v>
      </c>
    </row>
    <row r="11" spans="1:46" ht="13.5" customHeight="1" x14ac:dyDescent="0.15">
      <c r="A11" s="258"/>
      <c r="B11" s="254"/>
      <c r="C11" s="254"/>
      <c r="D11" s="254"/>
      <c r="E11" s="254"/>
      <c r="F11" s="254"/>
      <c r="G11" s="254"/>
      <c r="H11" s="254"/>
      <c r="I11" s="254"/>
      <c r="J11" s="254"/>
      <c r="K11" s="254"/>
      <c r="L11" s="254"/>
      <c r="M11" s="254"/>
      <c r="N11" s="254"/>
      <c r="O11" s="254"/>
      <c r="P11" s="254"/>
      <c r="Q11" s="254"/>
      <c r="R11" s="254"/>
      <c r="S11" s="254"/>
      <c r="T11" s="254"/>
      <c r="U11" s="254"/>
      <c r="V11" s="254"/>
      <c r="W11" s="254"/>
      <c r="X11" s="254"/>
      <c r="Y11" s="254"/>
      <c r="Z11" s="254"/>
      <c r="AA11" s="254"/>
      <c r="AB11" s="254"/>
      <c r="AC11" s="254"/>
      <c r="AD11" s="254"/>
      <c r="AE11" s="254"/>
      <c r="AF11" s="254"/>
      <c r="AG11" s="254"/>
      <c r="AH11" s="254"/>
      <c r="AI11" s="254"/>
      <c r="AJ11" s="254"/>
      <c r="AK11" s="1192" t="s">
        <v>350</v>
      </c>
      <c r="AL11" s="1193"/>
      <c r="AM11" s="1193"/>
      <c r="AN11" s="1194"/>
      <c r="AO11" s="276">
        <v>247788</v>
      </c>
      <c r="AP11" s="276">
        <v>13227</v>
      </c>
      <c r="AQ11" s="277">
        <v>13771</v>
      </c>
      <c r="AR11" s="278">
        <v>-4</v>
      </c>
    </row>
    <row r="12" spans="1:46" ht="13.5" customHeight="1" x14ac:dyDescent="0.15">
      <c r="A12" s="258"/>
      <c r="B12" s="254"/>
      <c r="C12" s="254"/>
      <c r="D12" s="254"/>
      <c r="E12" s="254"/>
      <c r="F12" s="254"/>
      <c r="G12" s="254"/>
      <c r="H12" s="254"/>
      <c r="I12" s="254"/>
      <c r="J12" s="254"/>
      <c r="K12" s="254"/>
      <c r="L12" s="254"/>
      <c r="M12" s="254"/>
      <c r="N12" s="254"/>
      <c r="O12" s="254"/>
      <c r="P12" s="254"/>
      <c r="Q12" s="254"/>
      <c r="R12" s="254"/>
      <c r="S12" s="254"/>
      <c r="T12" s="254"/>
      <c r="U12" s="254"/>
      <c r="V12" s="254"/>
      <c r="W12" s="254"/>
      <c r="X12" s="254"/>
      <c r="Y12" s="254"/>
      <c r="Z12" s="254"/>
      <c r="AA12" s="254"/>
      <c r="AB12" s="254"/>
      <c r="AC12" s="254"/>
      <c r="AD12" s="254"/>
      <c r="AE12" s="254"/>
      <c r="AF12" s="254"/>
      <c r="AG12" s="254"/>
      <c r="AH12" s="254"/>
      <c r="AI12" s="254"/>
      <c r="AJ12" s="254"/>
      <c r="AK12" s="1192" t="s">
        <v>351</v>
      </c>
      <c r="AL12" s="1193"/>
      <c r="AM12" s="1193"/>
      <c r="AN12" s="1194"/>
      <c r="AO12" s="276" t="s">
        <v>352</v>
      </c>
      <c r="AP12" s="276" t="s">
        <v>352</v>
      </c>
      <c r="AQ12" s="277">
        <v>2513</v>
      </c>
      <c r="AR12" s="278" t="s">
        <v>352</v>
      </c>
    </row>
    <row r="13" spans="1:46" ht="13.5" customHeight="1" x14ac:dyDescent="0.15">
      <c r="A13" s="258"/>
      <c r="B13" s="254"/>
      <c r="C13" s="254"/>
      <c r="D13" s="254"/>
      <c r="E13" s="254"/>
      <c r="F13" s="254"/>
      <c r="G13" s="254"/>
      <c r="H13" s="254"/>
      <c r="I13" s="254"/>
      <c r="J13" s="254"/>
      <c r="K13" s="254"/>
      <c r="L13" s="254"/>
      <c r="M13" s="254"/>
      <c r="N13" s="254"/>
      <c r="O13" s="254"/>
      <c r="P13" s="254"/>
      <c r="Q13" s="254"/>
      <c r="R13" s="254"/>
      <c r="S13" s="254"/>
      <c r="T13" s="254"/>
      <c r="U13" s="254"/>
      <c r="V13" s="254"/>
      <c r="W13" s="254"/>
      <c r="X13" s="254"/>
      <c r="Y13" s="254"/>
      <c r="Z13" s="254"/>
      <c r="AA13" s="254"/>
      <c r="AB13" s="254"/>
      <c r="AC13" s="254"/>
      <c r="AD13" s="254"/>
      <c r="AE13" s="254"/>
      <c r="AF13" s="254"/>
      <c r="AG13" s="254"/>
      <c r="AH13" s="254"/>
      <c r="AI13" s="254"/>
      <c r="AJ13" s="254"/>
      <c r="AK13" s="1192" t="s">
        <v>353</v>
      </c>
      <c r="AL13" s="1193"/>
      <c r="AM13" s="1193"/>
      <c r="AN13" s="1194"/>
      <c r="AO13" s="276" t="s">
        <v>352</v>
      </c>
      <c r="AP13" s="276" t="s">
        <v>352</v>
      </c>
      <c r="AQ13" s="277" t="s">
        <v>352</v>
      </c>
      <c r="AR13" s="278" t="s">
        <v>352</v>
      </c>
    </row>
    <row r="14" spans="1:46" ht="13.5" customHeight="1" x14ac:dyDescent="0.15">
      <c r="A14" s="258"/>
      <c r="B14" s="254"/>
      <c r="C14" s="254"/>
      <c r="D14" s="254"/>
      <c r="E14" s="254"/>
      <c r="F14" s="254"/>
      <c r="G14" s="254"/>
      <c r="H14" s="254"/>
      <c r="I14" s="254"/>
      <c r="J14" s="254"/>
      <c r="K14" s="254"/>
      <c r="L14" s="254"/>
      <c r="M14" s="254"/>
      <c r="N14" s="254"/>
      <c r="O14" s="254"/>
      <c r="P14" s="254"/>
      <c r="Q14" s="254"/>
      <c r="R14" s="254"/>
      <c r="S14" s="254"/>
      <c r="T14" s="254"/>
      <c r="U14" s="254"/>
      <c r="V14" s="254"/>
      <c r="W14" s="254"/>
      <c r="X14" s="254"/>
      <c r="Y14" s="254"/>
      <c r="Z14" s="254"/>
      <c r="AA14" s="254"/>
      <c r="AB14" s="254"/>
      <c r="AC14" s="254"/>
      <c r="AD14" s="254"/>
      <c r="AE14" s="254"/>
      <c r="AF14" s="254"/>
      <c r="AG14" s="254"/>
      <c r="AH14" s="254"/>
      <c r="AI14" s="254"/>
      <c r="AJ14" s="254"/>
      <c r="AK14" s="1192" t="s">
        <v>354</v>
      </c>
      <c r="AL14" s="1193"/>
      <c r="AM14" s="1193"/>
      <c r="AN14" s="1194"/>
      <c r="AO14" s="276">
        <v>50469</v>
      </c>
      <c r="AP14" s="276">
        <v>2694</v>
      </c>
      <c r="AQ14" s="277">
        <v>5857</v>
      </c>
      <c r="AR14" s="278">
        <v>-54</v>
      </c>
    </row>
    <row r="15" spans="1:46" ht="13.5" customHeight="1" x14ac:dyDescent="0.15">
      <c r="A15" s="258"/>
      <c r="B15" s="254"/>
      <c r="C15" s="254"/>
      <c r="D15" s="254"/>
      <c r="E15" s="254"/>
      <c r="F15" s="254"/>
      <c r="G15" s="254"/>
      <c r="H15" s="254"/>
      <c r="I15" s="254"/>
      <c r="J15" s="254"/>
      <c r="K15" s="254"/>
      <c r="L15" s="254"/>
      <c r="M15" s="254"/>
      <c r="N15" s="254"/>
      <c r="O15" s="254"/>
      <c r="P15" s="254"/>
      <c r="Q15" s="254"/>
      <c r="R15" s="254"/>
      <c r="S15" s="254"/>
      <c r="T15" s="254"/>
      <c r="U15" s="254"/>
      <c r="V15" s="254"/>
      <c r="W15" s="254"/>
      <c r="X15" s="254"/>
      <c r="Y15" s="254"/>
      <c r="Z15" s="254"/>
      <c r="AA15" s="254"/>
      <c r="AB15" s="254"/>
      <c r="AC15" s="254"/>
      <c r="AD15" s="254"/>
      <c r="AE15" s="254"/>
      <c r="AF15" s="254"/>
      <c r="AG15" s="254"/>
      <c r="AH15" s="254"/>
      <c r="AI15" s="254"/>
      <c r="AJ15" s="254"/>
      <c r="AK15" s="1192" t="s">
        <v>355</v>
      </c>
      <c r="AL15" s="1193"/>
      <c r="AM15" s="1193"/>
      <c r="AN15" s="1194"/>
      <c r="AO15" s="276">
        <v>26788</v>
      </c>
      <c r="AP15" s="276">
        <v>1430</v>
      </c>
      <c r="AQ15" s="277">
        <v>2231</v>
      </c>
      <c r="AR15" s="278">
        <v>-35.9</v>
      </c>
    </row>
    <row r="16" spans="1:46" x14ac:dyDescent="0.15">
      <c r="A16" s="258"/>
      <c r="B16" s="254"/>
      <c r="C16" s="254"/>
      <c r="D16" s="254"/>
      <c r="E16" s="254"/>
      <c r="F16" s="254"/>
      <c r="G16" s="254"/>
      <c r="H16" s="254"/>
      <c r="I16" s="254"/>
      <c r="J16" s="254"/>
      <c r="K16" s="254"/>
      <c r="L16" s="254"/>
      <c r="M16" s="254"/>
      <c r="N16" s="254"/>
      <c r="O16" s="254"/>
      <c r="P16" s="254"/>
      <c r="Q16" s="254"/>
      <c r="R16" s="254"/>
      <c r="S16" s="254"/>
      <c r="T16" s="254"/>
      <c r="U16" s="254"/>
      <c r="V16" s="254"/>
      <c r="W16" s="254"/>
      <c r="X16" s="254"/>
      <c r="Y16" s="254"/>
      <c r="Z16" s="254"/>
      <c r="AA16" s="254"/>
      <c r="AB16" s="254"/>
      <c r="AC16" s="254"/>
      <c r="AD16" s="254"/>
      <c r="AE16" s="254"/>
      <c r="AF16" s="254"/>
      <c r="AG16" s="254"/>
      <c r="AH16" s="254"/>
      <c r="AI16" s="254"/>
      <c r="AJ16" s="254"/>
      <c r="AK16" s="1195" t="s">
        <v>356</v>
      </c>
      <c r="AL16" s="1196"/>
      <c r="AM16" s="1196"/>
      <c r="AN16" s="1197"/>
      <c r="AO16" s="276">
        <v>-119380</v>
      </c>
      <c r="AP16" s="276">
        <v>-6372</v>
      </c>
      <c r="AQ16" s="277">
        <v>-9195</v>
      </c>
      <c r="AR16" s="278">
        <v>-30.7</v>
      </c>
    </row>
    <row r="17" spans="1:46" x14ac:dyDescent="0.15">
      <c r="A17" s="258"/>
      <c r="B17" s="254"/>
      <c r="C17" s="254"/>
      <c r="D17" s="254"/>
      <c r="E17" s="254"/>
      <c r="F17" s="254"/>
      <c r="G17" s="254"/>
      <c r="H17" s="254"/>
      <c r="I17" s="254"/>
      <c r="J17" s="254"/>
      <c r="K17" s="254"/>
      <c r="L17" s="254"/>
      <c r="M17" s="254"/>
      <c r="N17" s="254"/>
      <c r="O17" s="254"/>
      <c r="P17" s="254"/>
      <c r="Q17" s="254"/>
      <c r="R17" s="254"/>
      <c r="S17" s="254"/>
      <c r="T17" s="254"/>
      <c r="U17" s="254"/>
      <c r="V17" s="254"/>
      <c r="W17" s="254"/>
      <c r="X17" s="254"/>
      <c r="Y17" s="254"/>
      <c r="Z17" s="254"/>
      <c r="AA17" s="254"/>
      <c r="AB17" s="254"/>
      <c r="AC17" s="254"/>
      <c r="AD17" s="254"/>
      <c r="AE17" s="254"/>
      <c r="AF17" s="254"/>
      <c r="AG17" s="254"/>
      <c r="AH17" s="254"/>
      <c r="AI17" s="254"/>
      <c r="AJ17" s="254"/>
      <c r="AK17" s="1195" t="s">
        <v>142</v>
      </c>
      <c r="AL17" s="1196"/>
      <c r="AM17" s="1196"/>
      <c r="AN17" s="1197"/>
      <c r="AO17" s="276">
        <v>1901148</v>
      </c>
      <c r="AP17" s="276">
        <v>101481</v>
      </c>
      <c r="AQ17" s="277">
        <v>113840</v>
      </c>
      <c r="AR17" s="278">
        <v>-10.9</v>
      </c>
    </row>
    <row r="18" spans="1:46" x14ac:dyDescent="0.15">
      <c r="A18" s="258"/>
      <c r="B18" s="254"/>
      <c r="C18" s="254"/>
      <c r="D18" s="254"/>
      <c r="E18" s="254"/>
      <c r="F18" s="254"/>
      <c r="G18" s="254"/>
      <c r="H18" s="254"/>
      <c r="I18" s="254"/>
      <c r="J18" s="254"/>
      <c r="K18" s="254"/>
      <c r="L18" s="254"/>
      <c r="M18" s="254"/>
      <c r="N18" s="254"/>
      <c r="O18" s="254"/>
      <c r="P18" s="254"/>
      <c r="Q18" s="254"/>
      <c r="R18" s="254"/>
      <c r="S18" s="254"/>
      <c r="T18" s="254"/>
      <c r="U18" s="254"/>
      <c r="V18" s="254"/>
      <c r="W18" s="254"/>
      <c r="X18" s="254"/>
      <c r="Y18" s="254"/>
      <c r="Z18" s="254"/>
      <c r="AA18" s="254"/>
      <c r="AB18" s="254"/>
      <c r="AC18" s="254"/>
      <c r="AD18" s="254"/>
      <c r="AE18" s="254"/>
      <c r="AF18" s="254"/>
      <c r="AG18" s="254"/>
      <c r="AH18" s="254"/>
      <c r="AI18" s="254"/>
      <c r="AJ18" s="254"/>
      <c r="AK18" s="254"/>
      <c r="AL18" s="254"/>
      <c r="AM18" s="254"/>
      <c r="AN18" s="254"/>
      <c r="AO18" s="254"/>
      <c r="AP18" s="254"/>
      <c r="AQ18" s="279"/>
      <c r="AR18" s="279"/>
    </row>
    <row r="19" spans="1:46" x14ac:dyDescent="0.15">
      <c r="A19" s="258"/>
      <c r="B19" s="254"/>
      <c r="C19" s="254"/>
      <c r="D19" s="254"/>
      <c r="E19" s="254"/>
      <c r="F19" s="254"/>
      <c r="G19" s="254"/>
      <c r="H19" s="254"/>
      <c r="I19" s="254"/>
      <c r="J19" s="254"/>
      <c r="K19" s="254"/>
      <c r="L19" s="254"/>
      <c r="M19" s="254"/>
      <c r="N19" s="254"/>
      <c r="O19" s="254"/>
      <c r="P19" s="254"/>
      <c r="Q19" s="254"/>
      <c r="R19" s="254"/>
      <c r="S19" s="254"/>
      <c r="T19" s="254"/>
      <c r="U19" s="254"/>
      <c r="V19" s="254"/>
      <c r="W19" s="254"/>
      <c r="X19" s="254"/>
      <c r="Y19" s="254"/>
      <c r="Z19" s="254"/>
      <c r="AA19" s="254"/>
      <c r="AB19" s="254"/>
      <c r="AC19" s="254"/>
      <c r="AD19" s="254"/>
      <c r="AE19" s="254"/>
      <c r="AF19" s="254"/>
      <c r="AG19" s="254"/>
      <c r="AH19" s="254"/>
      <c r="AI19" s="254"/>
      <c r="AJ19" s="254"/>
      <c r="AK19" s="254" t="s">
        <v>357</v>
      </c>
      <c r="AL19" s="254"/>
      <c r="AM19" s="254"/>
      <c r="AN19" s="254"/>
      <c r="AO19" s="254"/>
      <c r="AP19" s="254"/>
      <c r="AQ19" s="254"/>
      <c r="AR19" s="254"/>
    </row>
    <row r="20" spans="1:46" x14ac:dyDescent="0.15">
      <c r="A20" s="258"/>
      <c r="B20" s="254"/>
      <c r="C20" s="254"/>
      <c r="D20" s="254"/>
      <c r="E20" s="254"/>
      <c r="F20" s="254"/>
      <c r="G20" s="254"/>
      <c r="H20" s="254"/>
      <c r="I20" s="254"/>
      <c r="J20" s="254"/>
      <c r="K20" s="254"/>
      <c r="L20" s="254"/>
      <c r="M20" s="254"/>
      <c r="N20" s="254"/>
      <c r="O20" s="254"/>
      <c r="P20" s="254"/>
      <c r="Q20" s="254"/>
      <c r="R20" s="254"/>
      <c r="S20" s="254"/>
      <c r="T20" s="254"/>
      <c r="U20" s="254"/>
      <c r="V20" s="254"/>
      <c r="W20" s="254"/>
      <c r="X20" s="254"/>
      <c r="Y20" s="254"/>
      <c r="Z20" s="254"/>
      <c r="AA20" s="254"/>
      <c r="AB20" s="254"/>
      <c r="AC20" s="254"/>
      <c r="AD20" s="254"/>
      <c r="AE20" s="254"/>
      <c r="AF20" s="254"/>
      <c r="AG20" s="254"/>
      <c r="AH20" s="254"/>
      <c r="AI20" s="254"/>
      <c r="AJ20" s="254"/>
      <c r="AK20" s="280"/>
      <c r="AL20" s="281"/>
      <c r="AM20" s="281"/>
      <c r="AN20" s="282"/>
      <c r="AO20" s="283" t="s">
        <v>358</v>
      </c>
      <c r="AP20" s="284" t="s">
        <v>359</v>
      </c>
      <c r="AQ20" s="285" t="s">
        <v>360</v>
      </c>
      <c r="AR20" s="286"/>
    </row>
    <row r="21" spans="1:46" s="292" customFormat="1" x14ac:dyDescent="0.15">
      <c r="A21" s="287"/>
      <c r="B21" s="259"/>
      <c r="C21" s="259"/>
      <c r="D21" s="259"/>
      <c r="E21" s="259"/>
      <c r="F21" s="259"/>
      <c r="G21" s="259"/>
      <c r="H21" s="259"/>
      <c r="I21" s="259"/>
      <c r="J21" s="259"/>
      <c r="K21" s="259"/>
      <c r="L21" s="259"/>
      <c r="M21" s="259"/>
      <c r="N21" s="259"/>
      <c r="O21" s="259"/>
      <c r="P21" s="259"/>
      <c r="Q21" s="259"/>
      <c r="R21" s="259"/>
      <c r="S21" s="259"/>
      <c r="T21" s="259"/>
      <c r="U21" s="259"/>
      <c r="V21" s="259"/>
      <c r="W21" s="259"/>
      <c r="X21" s="259"/>
      <c r="Y21" s="259"/>
      <c r="Z21" s="259"/>
      <c r="AA21" s="259"/>
      <c r="AB21" s="259"/>
      <c r="AC21" s="259"/>
      <c r="AD21" s="259"/>
      <c r="AE21" s="259"/>
      <c r="AF21" s="259"/>
      <c r="AG21" s="259"/>
      <c r="AH21" s="259"/>
      <c r="AI21" s="259"/>
      <c r="AJ21" s="259"/>
      <c r="AK21" s="1187" t="s">
        <v>361</v>
      </c>
      <c r="AL21" s="1188"/>
      <c r="AM21" s="1188"/>
      <c r="AN21" s="1189"/>
      <c r="AO21" s="288">
        <v>9.5</v>
      </c>
      <c r="AP21" s="289">
        <v>10.62</v>
      </c>
      <c r="AQ21" s="290">
        <v>-1.1200000000000001</v>
      </c>
      <c r="AR21" s="259"/>
      <c r="AS21" s="291"/>
      <c r="AT21" s="287"/>
    </row>
    <row r="22" spans="1:46" s="292" customFormat="1" x14ac:dyDescent="0.15">
      <c r="A22" s="287"/>
      <c r="B22" s="259"/>
      <c r="C22" s="259"/>
      <c r="D22" s="259"/>
      <c r="E22" s="259"/>
      <c r="F22" s="259"/>
      <c r="G22" s="259"/>
      <c r="H22" s="259"/>
      <c r="I22" s="259"/>
      <c r="J22" s="259"/>
      <c r="K22" s="259"/>
      <c r="L22" s="259"/>
      <c r="M22" s="259"/>
      <c r="N22" s="259"/>
      <c r="O22" s="259"/>
      <c r="P22" s="259"/>
      <c r="Q22" s="259"/>
      <c r="R22" s="259"/>
      <c r="S22" s="259"/>
      <c r="T22" s="259"/>
      <c r="U22" s="259"/>
      <c r="V22" s="259"/>
      <c r="W22" s="259"/>
      <c r="X22" s="259"/>
      <c r="Y22" s="259"/>
      <c r="Z22" s="259"/>
      <c r="AA22" s="259"/>
      <c r="AB22" s="259"/>
      <c r="AC22" s="259"/>
      <c r="AD22" s="259"/>
      <c r="AE22" s="259"/>
      <c r="AF22" s="259"/>
      <c r="AG22" s="259"/>
      <c r="AH22" s="259"/>
      <c r="AI22" s="259"/>
      <c r="AJ22" s="259"/>
      <c r="AK22" s="1187" t="s">
        <v>362</v>
      </c>
      <c r="AL22" s="1188"/>
      <c r="AM22" s="1188"/>
      <c r="AN22" s="1189"/>
      <c r="AO22" s="293">
        <v>98.4</v>
      </c>
      <c r="AP22" s="294">
        <v>95.8</v>
      </c>
      <c r="AQ22" s="295">
        <v>2.6</v>
      </c>
      <c r="AR22" s="279"/>
      <c r="AS22" s="291"/>
      <c r="AT22" s="287"/>
    </row>
    <row r="23" spans="1:46" s="292" customFormat="1" x14ac:dyDescent="0.15">
      <c r="A23" s="287"/>
      <c r="B23" s="259"/>
      <c r="C23" s="259"/>
      <c r="D23" s="259"/>
      <c r="E23" s="259"/>
      <c r="F23" s="259"/>
      <c r="G23" s="259"/>
      <c r="H23" s="259"/>
      <c r="I23" s="259"/>
      <c r="J23" s="259"/>
      <c r="K23" s="259"/>
      <c r="L23" s="259"/>
      <c r="M23" s="259"/>
      <c r="N23" s="259"/>
      <c r="O23" s="259"/>
      <c r="P23" s="259"/>
      <c r="Q23" s="259"/>
      <c r="R23" s="259"/>
      <c r="S23" s="259"/>
      <c r="T23" s="259"/>
      <c r="U23" s="259"/>
      <c r="V23" s="259"/>
      <c r="W23" s="259"/>
      <c r="X23" s="259"/>
      <c r="Y23" s="259"/>
      <c r="Z23" s="259"/>
      <c r="AA23" s="259"/>
      <c r="AB23" s="259"/>
      <c r="AC23" s="259"/>
      <c r="AD23" s="259"/>
      <c r="AE23" s="259"/>
      <c r="AF23" s="259"/>
      <c r="AG23" s="259"/>
      <c r="AH23" s="259"/>
      <c r="AI23" s="259"/>
      <c r="AJ23" s="259"/>
      <c r="AK23" s="259"/>
      <c r="AL23" s="259"/>
      <c r="AM23" s="259"/>
      <c r="AN23" s="259"/>
      <c r="AO23" s="259"/>
      <c r="AP23" s="279"/>
      <c r="AQ23" s="279"/>
      <c r="AR23" s="279"/>
      <c r="AS23" s="291"/>
      <c r="AT23" s="287"/>
    </row>
    <row r="24" spans="1:46" s="292" customFormat="1" x14ac:dyDescent="0.15">
      <c r="A24" s="287"/>
      <c r="B24" s="259"/>
      <c r="C24" s="259"/>
      <c r="D24" s="259"/>
      <c r="E24" s="259"/>
      <c r="F24" s="259"/>
      <c r="G24" s="259"/>
      <c r="H24" s="259"/>
      <c r="I24" s="259"/>
      <c r="J24" s="259"/>
      <c r="K24" s="259"/>
      <c r="L24" s="259"/>
      <c r="M24" s="259"/>
      <c r="N24" s="259"/>
      <c r="O24" s="259"/>
      <c r="P24" s="259"/>
      <c r="Q24" s="259"/>
      <c r="R24" s="259"/>
      <c r="S24" s="259"/>
      <c r="T24" s="259"/>
      <c r="U24" s="259"/>
      <c r="V24" s="259"/>
      <c r="W24" s="259"/>
      <c r="X24" s="259"/>
      <c r="Y24" s="259"/>
      <c r="Z24" s="259"/>
      <c r="AA24" s="259"/>
      <c r="AB24" s="259"/>
      <c r="AC24" s="259"/>
      <c r="AD24" s="259"/>
      <c r="AE24" s="259"/>
      <c r="AF24" s="259"/>
      <c r="AG24" s="259"/>
      <c r="AH24" s="259"/>
      <c r="AI24" s="259"/>
      <c r="AJ24" s="259"/>
      <c r="AK24" s="259"/>
      <c r="AL24" s="259"/>
      <c r="AM24" s="259"/>
      <c r="AN24" s="259"/>
      <c r="AO24" s="259"/>
      <c r="AP24" s="279"/>
      <c r="AQ24" s="279"/>
      <c r="AR24" s="279"/>
      <c r="AS24" s="291"/>
      <c r="AT24" s="287"/>
    </row>
    <row r="25" spans="1:46" s="292"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7"/>
    </row>
    <row r="26" spans="1:46" s="292" customFormat="1" x14ac:dyDescent="0.15">
      <c r="A26" s="259" t="s">
        <v>363</v>
      </c>
      <c r="B26" s="259"/>
      <c r="C26" s="259"/>
      <c r="D26" s="259"/>
      <c r="E26" s="259"/>
      <c r="F26" s="259"/>
      <c r="G26" s="259"/>
      <c r="H26" s="259"/>
      <c r="I26" s="259"/>
      <c r="J26" s="259"/>
      <c r="K26" s="259"/>
      <c r="L26" s="259"/>
      <c r="M26" s="259"/>
      <c r="N26" s="259"/>
      <c r="O26" s="259"/>
      <c r="P26" s="259"/>
      <c r="Q26" s="259"/>
      <c r="R26" s="259"/>
      <c r="S26" s="259"/>
      <c r="T26" s="259"/>
      <c r="U26" s="259"/>
      <c r="V26" s="259"/>
      <c r="W26" s="259"/>
      <c r="X26" s="259"/>
      <c r="Y26" s="259"/>
      <c r="Z26" s="259"/>
      <c r="AA26" s="259"/>
      <c r="AB26" s="259"/>
      <c r="AC26" s="259"/>
      <c r="AD26" s="259"/>
      <c r="AE26" s="259"/>
      <c r="AF26" s="259"/>
      <c r="AG26" s="259"/>
      <c r="AH26" s="259"/>
      <c r="AI26" s="259"/>
      <c r="AJ26" s="259"/>
      <c r="AK26" s="259"/>
      <c r="AL26" s="259"/>
      <c r="AM26" s="259"/>
      <c r="AN26" s="259"/>
      <c r="AO26" s="259"/>
      <c r="AP26" s="279"/>
      <c r="AQ26" s="279"/>
      <c r="AR26" s="279"/>
      <c r="AS26" s="259"/>
      <c r="AT26" s="259"/>
    </row>
    <row r="27" spans="1:46" x14ac:dyDescent="0.15">
      <c r="A27" s="300" t="s">
        <v>364</v>
      </c>
      <c r="AO27" s="254"/>
      <c r="AP27" s="254"/>
      <c r="AQ27" s="254"/>
      <c r="AR27" s="254"/>
      <c r="AS27" s="254"/>
      <c r="AT27" s="254"/>
    </row>
    <row r="28" spans="1:46" ht="17.25" x14ac:dyDescent="0.15">
      <c r="A28" s="255" t="s">
        <v>365</v>
      </c>
      <c r="B28" s="256"/>
      <c r="C28" s="256"/>
      <c r="D28" s="256"/>
      <c r="E28" s="256"/>
      <c r="F28" s="256"/>
      <c r="G28" s="256"/>
      <c r="H28" s="256"/>
      <c r="I28" s="256"/>
      <c r="J28" s="256"/>
      <c r="K28" s="256"/>
      <c r="L28" s="256"/>
      <c r="M28" s="256"/>
      <c r="N28" s="256"/>
      <c r="O28" s="256"/>
      <c r="P28" s="256"/>
      <c r="Q28" s="256"/>
      <c r="R28" s="256"/>
      <c r="S28" s="256"/>
      <c r="T28" s="256"/>
      <c r="U28" s="256"/>
      <c r="V28" s="256"/>
      <c r="W28" s="256"/>
      <c r="X28" s="256"/>
      <c r="Y28" s="256"/>
      <c r="Z28" s="256"/>
      <c r="AA28" s="256"/>
      <c r="AB28" s="256"/>
      <c r="AC28" s="256"/>
      <c r="AD28" s="256"/>
      <c r="AE28" s="256"/>
      <c r="AF28" s="256"/>
      <c r="AG28" s="256"/>
      <c r="AH28" s="256"/>
      <c r="AI28" s="256"/>
      <c r="AJ28" s="256"/>
      <c r="AK28" s="256"/>
      <c r="AL28" s="256"/>
      <c r="AM28" s="256"/>
      <c r="AN28" s="256"/>
      <c r="AO28" s="256"/>
      <c r="AP28" s="256"/>
      <c r="AQ28" s="256"/>
      <c r="AR28" s="256"/>
      <c r="AS28" s="301"/>
    </row>
    <row r="29" spans="1:46" x14ac:dyDescent="0.15">
      <c r="A29" s="258"/>
      <c r="B29" s="254"/>
      <c r="C29" s="254"/>
      <c r="D29" s="254"/>
      <c r="E29" s="254"/>
      <c r="F29" s="254"/>
      <c r="G29" s="254"/>
      <c r="H29" s="254"/>
      <c r="I29" s="254"/>
      <c r="J29" s="254"/>
      <c r="K29" s="254"/>
      <c r="L29" s="254"/>
      <c r="M29" s="254"/>
      <c r="N29" s="254"/>
      <c r="O29" s="254"/>
      <c r="P29" s="254"/>
      <c r="Q29" s="254"/>
      <c r="R29" s="254"/>
      <c r="S29" s="254"/>
      <c r="T29" s="254"/>
      <c r="U29" s="254"/>
      <c r="V29" s="254"/>
      <c r="W29" s="254"/>
      <c r="X29" s="254"/>
      <c r="Y29" s="254"/>
      <c r="Z29" s="254"/>
      <c r="AA29" s="254"/>
      <c r="AB29" s="254"/>
      <c r="AC29" s="254"/>
      <c r="AD29" s="254"/>
      <c r="AE29" s="254"/>
      <c r="AF29" s="254"/>
      <c r="AG29" s="254"/>
      <c r="AH29" s="254"/>
      <c r="AI29" s="254"/>
      <c r="AJ29" s="254"/>
      <c r="AK29" s="259" t="s">
        <v>366</v>
      </c>
      <c r="AL29" s="259"/>
      <c r="AM29" s="259"/>
      <c r="AN29" s="259"/>
      <c r="AO29" s="254"/>
      <c r="AP29" s="254"/>
      <c r="AQ29" s="254"/>
      <c r="AR29" s="254"/>
      <c r="AS29" s="302"/>
    </row>
    <row r="30" spans="1:46" x14ac:dyDescent="0.15">
      <c r="A30" s="258"/>
      <c r="B30" s="254"/>
      <c r="C30" s="254"/>
      <c r="D30" s="254"/>
      <c r="E30" s="254"/>
      <c r="F30" s="254"/>
      <c r="G30" s="254"/>
      <c r="H30" s="254"/>
      <c r="I30" s="254"/>
      <c r="J30" s="254"/>
      <c r="K30" s="254"/>
      <c r="L30" s="254"/>
      <c r="M30" s="254"/>
      <c r="N30" s="254"/>
      <c r="O30" s="254"/>
      <c r="P30" s="254"/>
      <c r="Q30" s="254"/>
      <c r="R30" s="254"/>
      <c r="S30" s="254"/>
      <c r="T30" s="254"/>
      <c r="U30" s="254"/>
      <c r="V30" s="254"/>
      <c r="W30" s="254"/>
      <c r="X30" s="254"/>
      <c r="Y30" s="254"/>
      <c r="Z30" s="254"/>
      <c r="AA30" s="254"/>
      <c r="AB30" s="254"/>
      <c r="AC30" s="254"/>
      <c r="AD30" s="254"/>
      <c r="AE30" s="254"/>
      <c r="AF30" s="254"/>
      <c r="AG30" s="254"/>
      <c r="AH30" s="254"/>
      <c r="AI30" s="254"/>
      <c r="AJ30" s="254"/>
      <c r="AK30" s="261"/>
      <c r="AL30" s="262"/>
      <c r="AM30" s="262"/>
      <c r="AN30" s="263"/>
      <c r="AO30" s="1190" t="s">
        <v>343</v>
      </c>
      <c r="AP30" s="264"/>
      <c r="AQ30" s="265" t="s">
        <v>344</v>
      </c>
      <c r="AR30" s="266"/>
    </row>
    <row r="31" spans="1:46" x14ac:dyDescent="0.15">
      <c r="A31" s="258"/>
      <c r="B31" s="254"/>
      <c r="C31" s="254"/>
      <c r="D31" s="254"/>
      <c r="E31" s="254"/>
      <c r="F31" s="254"/>
      <c r="G31" s="254"/>
      <c r="H31" s="254"/>
      <c r="I31" s="254"/>
      <c r="J31" s="254"/>
      <c r="K31" s="254"/>
      <c r="L31" s="254"/>
      <c r="M31" s="254"/>
      <c r="N31" s="254"/>
      <c r="O31" s="254"/>
      <c r="P31" s="254"/>
      <c r="Q31" s="254"/>
      <c r="R31" s="254"/>
      <c r="S31" s="254"/>
      <c r="T31" s="254"/>
      <c r="U31" s="254"/>
      <c r="V31" s="254"/>
      <c r="W31" s="254"/>
      <c r="X31" s="254"/>
      <c r="Y31" s="254"/>
      <c r="Z31" s="254"/>
      <c r="AA31" s="254"/>
      <c r="AB31" s="254"/>
      <c r="AC31" s="254"/>
      <c r="AD31" s="254"/>
      <c r="AE31" s="254"/>
      <c r="AF31" s="254"/>
      <c r="AG31" s="254"/>
      <c r="AH31" s="254"/>
      <c r="AI31" s="254"/>
      <c r="AJ31" s="254"/>
      <c r="AK31" s="267"/>
      <c r="AL31" s="268"/>
      <c r="AM31" s="268"/>
      <c r="AN31" s="269"/>
      <c r="AO31" s="1191"/>
      <c r="AP31" s="270" t="s">
        <v>345</v>
      </c>
      <c r="AQ31" s="271" t="s">
        <v>346</v>
      </c>
      <c r="AR31" s="272" t="s">
        <v>347</v>
      </c>
    </row>
    <row r="32" spans="1:46" ht="27" customHeight="1" x14ac:dyDescent="0.15">
      <c r="A32" s="258"/>
      <c r="B32" s="254"/>
      <c r="C32" s="254"/>
      <c r="D32" s="254"/>
      <c r="E32" s="254"/>
      <c r="F32" s="254"/>
      <c r="G32" s="254"/>
      <c r="H32" s="254"/>
      <c r="I32" s="254"/>
      <c r="J32" s="254"/>
      <c r="K32" s="254"/>
      <c r="L32" s="254"/>
      <c r="M32" s="254"/>
      <c r="N32" s="254"/>
      <c r="O32" s="254"/>
      <c r="P32" s="254"/>
      <c r="Q32" s="254"/>
      <c r="R32" s="254"/>
      <c r="S32" s="254"/>
      <c r="T32" s="254"/>
      <c r="U32" s="254"/>
      <c r="V32" s="254"/>
      <c r="W32" s="254"/>
      <c r="X32" s="254"/>
      <c r="Y32" s="254"/>
      <c r="Z32" s="254"/>
      <c r="AA32" s="254"/>
      <c r="AB32" s="254"/>
      <c r="AC32" s="254"/>
      <c r="AD32" s="254"/>
      <c r="AE32" s="254"/>
      <c r="AF32" s="254"/>
      <c r="AG32" s="254"/>
      <c r="AH32" s="254"/>
      <c r="AI32" s="254"/>
      <c r="AJ32" s="254"/>
      <c r="AK32" s="1203" t="s">
        <v>367</v>
      </c>
      <c r="AL32" s="1204"/>
      <c r="AM32" s="1204"/>
      <c r="AN32" s="1205"/>
      <c r="AO32" s="303">
        <v>793537</v>
      </c>
      <c r="AP32" s="303">
        <v>42358</v>
      </c>
      <c r="AQ32" s="304">
        <v>74521</v>
      </c>
      <c r="AR32" s="305">
        <v>-43.2</v>
      </c>
    </row>
    <row r="33" spans="1:46" ht="13.5" customHeight="1" x14ac:dyDescent="0.15">
      <c r="A33" s="258"/>
      <c r="B33" s="254"/>
      <c r="C33" s="254"/>
      <c r="D33" s="254"/>
      <c r="E33" s="254"/>
      <c r="F33" s="254"/>
      <c r="G33" s="254"/>
      <c r="H33" s="254"/>
      <c r="I33" s="254"/>
      <c r="J33" s="254"/>
      <c r="K33" s="254"/>
      <c r="L33" s="254"/>
      <c r="M33" s="254"/>
      <c r="N33" s="254"/>
      <c r="O33" s="254"/>
      <c r="P33" s="254"/>
      <c r="Q33" s="254"/>
      <c r="R33" s="254"/>
      <c r="S33" s="254"/>
      <c r="T33" s="254"/>
      <c r="U33" s="254"/>
      <c r="V33" s="254"/>
      <c r="W33" s="254"/>
      <c r="X33" s="254"/>
      <c r="Y33" s="254"/>
      <c r="Z33" s="254"/>
      <c r="AA33" s="254"/>
      <c r="AB33" s="254"/>
      <c r="AC33" s="254"/>
      <c r="AD33" s="254"/>
      <c r="AE33" s="254"/>
      <c r="AF33" s="254"/>
      <c r="AG33" s="254"/>
      <c r="AH33" s="254"/>
      <c r="AI33" s="254"/>
      <c r="AJ33" s="254"/>
      <c r="AK33" s="1203" t="s">
        <v>368</v>
      </c>
      <c r="AL33" s="1204"/>
      <c r="AM33" s="1204"/>
      <c r="AN33" s="1205"/>
      <c r="AO33" s="303" t="s">
        <v>352</v>
      </c>
      <c r="AP33" s="303" t="s">
        <v>352</v>
      </c>
      <c r="AQ33" s="304" t="s">
        <v>352</v>
      </c>
      <c r="AR33" s="305" t="s">
        <v>352</v>
      </c>
    </row>
    <row r="34" spans="1:46" ht="27" customHeight="1" x14ac:dyDescent="0.15">
      <c r="A34" s="258"/>
      <c r="B34" s="254"/>
      <c r="C34" s="254"/>
      <c r="D34" s="254"/>
      <c r="E34" s="254"/>
      <c r="F34" s="254"/>
      <c r="G34" s="254"/>
      <c r="H34" s="254"/>
      <c r="I34" s="254"/>
      <c r="J34" s="254"/>
      <c r="K34" s="254"/>
      <c r="L34" s="254"/>
      <c r="M34" s="254"/>
      <c r="N34" s="254"/>
      <c r="O34" s="254"/>
      <c r="P34" s="254"/>
      <c r="Q34" s="254"/>
      <c r="R34" s="254"/>
      <c r="S34" s="254"/>
      <c r="T34" s="254"/>
      <c r="U34" s="254"/>
      <c r="V34" s="254"/>
      <c r="W34" s="254"/>
      <c r="X34" s="254"/>
      <c r="Y34" s="254"/>
      <c r="Z34" s="254"/>
      <c r="AA34" s="254"/>
      <c r="AB34" s="254"/>
      <c r="AC34" s="254"/>
      <c r="AD34" s="254"/>
      <c r="AE34" s="254"/>
      <c r="AF34" s="254"/>
      <c r="AG34" s="254"/>
      <c r="AH34" s="254"/>
      <c r="AI34" s="254"/>
      <c r="AJ34" s="254"/>
      <c r="AK34" s="1203" t="s">
        <v>369</v>
      </c>
      <c r="AL34" s="1204"/>
      <c r="AM34" s="1204"/>
      <c r="AN34" s="1205"/>
      <c r="AO34" s="303" t="s">
        <v>352</v>
      </c>
      <c r="AP34" s="303" t="s">
        <v>352</v>
      </c>
      <c r="AQ34" s="304" t="s">
        <v>352</v>
      </c>
      <c r="AR34" s="305" t="s">
        <v>352</v>
      </c>
    </row>
    <row r="35" spans="1:46" ht="27" customHeight="1" x14ac:dyDescent="0.15">
      <c r="A35" s="258"/>
      <c r="B35" s="254"/>
      <c r="C35" s="254"/>
      <c r="D35" s="254"/>
      <c r="E35" s="254"/>
      <c r="F35" s="254"/>
      <c r="G35" s="254"/>
      <c r="H35" s="254"/>
      <c r="I35" s="254"/>
      <c r="J35" s="254"/>
      <c r="K35" s="254"/>
      <c r="L35" s="254"/>
      <c r="M35" s="254"/>
      <c r="N35" s="254"/>
      <c r="O35" s="254"/>
      <c r="P35" s="254"/>
      <c r="Q35" s="254"/>
      <c r="R35" s="254"/>
      <c r="S35" s="254"/>
      <c r="T35" s="254"/>
      <c r="U35" s="254"/>
      <c r="V35" s="254"/>
      <c r="W35" s="254"/>
      <c r="X35" s="254"/>
      <c r="Y35" s="254"/>
      <c r="Z35" s="254"/>
      <c r="AA35" s="254"/>
      <c r="AB35" s="254"/>
      <c r="AC35" s="254"/>
      <c r="AD35" s="254"/>
      <c r="AE35" s="254"/>
      <c r="AF35" s="254"/>
      <c r="AG35" s="254"/>
      <c r="AH35" s="254"/>
      <c r="AI35" s="254"/>
      <c r="AJ35" s="254"/>
      <c r="AK35" s="1203" t="s">
        <v>370</v>
      </c>
      <c r="AL35" s="1204"/>
      <c r="AM35" s="1204"/>
      <c r="AN35" s="1205"/>
      <c r="AO35" s="303">
        <v>177837</v>
      </c>
      <c r="AP35" s="303">
        <v>9493</v>
      </c>
      <c r="AQ35" s="304">
        <v>19378</v>
      </c>
      <c r="AR35" s="305">
        <v>-51</v>
      </c>
    </row>
    <row r="36" spans="1:46" ht="27" customHeight="1" x14ac:dyDescent="0.15">
      <c r="A36" s="258"/>
      <c r="B36" s="254"/>
      <c r="C36" s="254"/>
      <c r="D36" s="254"/>
      <c r="E36" s="254"/>
      <c r="F36" s="254"/>
      <c r="G36" s="254"/>
      <c r="H36" s="254"/>
      <c r="I36" s="254"/>
      <c r="J36" s="254"/>
      <c r="K36" s="254"/>
      <c r="L36" s="254"/>
      <c r="M36" s="254"/>
      <c r="N36" s="254"/>
      <c r="O36" s="254"/>
      <c r="P36" s="254"/>
      <c r="Q36" s="254"/>
      <c r="R36" s="254"/>
      <c r="S36" s="254"/>
      <c r="T36" s="254"/>
      <c r="U36" s="254"/>
      <c r="V36" s="254"/>
      <c r="W36" s="254"/>
      <c r="X36" s="254"/>
      <c r="Y36" s="254"/>
      <c r="Z36" s="254"/>
      <c r="AA36" s="254"/>
      <c r="AB36" s="254"/>
      <c r="AC36" s="254"/>
      <c r="AD36" s="254"/>
      <c r="AE36" s="254"/>
      <c r="AF36" s="254"/>
      <c r="AG36" s="254"/>
      <c r="AH36" s="254"/>
      <c r="AI36" s="254"/>
      <c r="AJ36" s="254"/>
      <c r="AK36" s="1203" t="s">
        <v>371</v>
      </c>
      <c r="AL36" s="1204"/>
      <c r="AM36" s="1204"/>
      <c r="AN36" s="1205"/>
      <c r="AO36" s="303">
        <v>13007</v>
      </c>
      <c r="AP36" s="303">
        <v>694</v>
      </c>
      <c r="AQ36" s="304">
        <v>3039</v>
      </c>
      <c r="AR36" s="305">
        <v>-77.2</v>
      </c>
    </row>
    <row r="37" spans="1:46" ht="13.5" customHeight="1" x14ac:dyDescent="0.15">
      <c r="A37" s="258"/>
      <c r="B37" s="254"/>
      <c r="C37" s="254"/>
      <c r="D37" s="254"/>
      <c r="E37" s="254"/>
      <c r="F37" s="254"/>
      <c r="G37" s="254"/>
      <c r="H37" s="254"/>
      <c r="I37" s="254"/>
      <c r="J37" s="254"/>
      <c r="K37" s="254"/>
      <c r="L37" s="254"/>
      <c r="M37" s="254"/>
      <c r="N37" s="254"/>
      <c r="O37" s="254"/>
      <c r="P37" s="254"/>
      <c r="Q37" s="254"/>
      <c r="R37" s="254"/>
      <c r="S37" s="254"/>
      <c r="T37" s="254"/>
      <c r="U37" s="254"/>
      <c r="V37" s="254"/>
      <c r="W37" s="254"/>
      <c r="X37" s="254"/>
      <c r="Y37" s="254"/>
      <c r="Z37" s="254"/>
      <c r="AA37" s="254"/>
      <c r="AB37" s="254"/>
      <c r="AC37" s="254"/>
      <c r="AD37" s="254"/>
      <c r="AE37" s="254"/>
      <c r="AF37" s="254"/>
      <c r="AG37" s="254"/>
      <c r="AH37" s="254"/>
      <c r="AI37" s="254"/>
      <c r="AJ37" s="254"/>
      <c r="AK37" s="1203" t="s">
        <v>372</v>
      </c>
      <c r="AL37" s="1204"/>
      <c r="AM37" s="1204"/>
      <c r="AN37" s="1205"/>
      <c r="AO37" s="303">
        <v>105260</v>
      </c>
      <c r="AP37" s="303">
        <v>5619</v>
      </c>
      <c r="AQ37" s="304">
        <v>1253</v>
      </c>
      <c r="AR37" s="305">
        <v>348.4</v>
      </c>
    </row>
    <row r="38" spans="1:46" ht="27" customHeight="1" x14ac:dyDescent="0.15">
      <c r="A38" s="258"/>
      <c r="B38" s="254"/>
      <c r="C38" s="254"/>
      <c r="D38" s="254"/>
      <c r="E38" s="254"/>
      <c r="F38" s="254"/>
      <c r="G38" s="254"/>
      <c r="H38" s="254"/>
      <c r="I38" s="254"/>
      <c r="J38" s="254"/>
      <c r="K38" s="254"/>
      <c r="L38" s="254"/>
      <c r="M38" s="254"/>
      <c r="N38" s="254"/>
      <c r="O38" s="254"/>
      <c r="P38" s="254"/>
      <c r="Q38" s="254"/>
      <c r="R38" s="254"/>
      <c r="S38" s="254"/>
      <c r="T38" s="254"/>
      <c r="U38" s="254"/>
      <c r="V38" s="254"/>
      <c r="W38" s="254"/>
      <c r="X38" s="254"/>
      <c r="Y38" s="254"/>
      <c r="Z38" s="254"/>
      <c r="AA38" s="254"/>
      <c r="AB38" s="254"/>
      <c r="AC38" s="254"/>
      <c r="AD38" s="254"/>
      <c r="AE38" s="254"/>
      <c r="AF38" s="254"/>
      <c r="AG38" s="254"/>
      <c r="AH38" s="254"/>
      <c r="AI38" s="254"/>
      <c r="AJ38" s="254"/>
      <c r="AK38" s="1206" t="s">
        <v>373</v>
      </c>
      <c r="AL38" s="1207"/>
      <c r="AM38" s="1207"/>
      <c r="AN38" s="1208"/>
      <c r="AO38" s="306" t="s">
        <v>352</v>
      </c>
      <c r="AP38" s="306" t="s">
        <v>352</v>
      </c>
      <c r="AQ38" s="307">
        <v>3</v>
      </c>
      <c r="AR38" s="295" t="s">
        <v>352</v>
      </c>
      <c r="AS38" s="302"/>
    </row>
    <row r="39" spans="1:46" x14ac:dyDescent="0.15">
      <c r="A39" s="258"/>
      <c r="B39" s="254"/>
      <c r="C39" s="254"/>
      <c r="D39" s="254"/>
      <c r="E39" s="254"/>
      <c r="F39" s="254"/>
      <c r="G39" s="254"/>
      <c r="H39" s="254"/>
      <c r="I39" s="254"/>
      <c r="J39" s="254"/>
      <c r="K39" s="254"/>
      <c r="L39" s="254"/>
      <c r="M39" s="254"/>
      <c r="N39" s="254"/>
      <c r="O39" s="254"/>
      <c r="P39" s="254"/>
      <c r="Q39" s="254"/>
      <c r="R39" s="254"/>
      <c r="S39" s="254"/>
      <c r="T39" s="254"/>
      <c r="U39" s="254"/>
      <c r="V39" s="254"/>
      <c r="W39" s="254"/>
      <c r="X39" s="254"/>
      <c r="Y39" s="254"/>
      <c r="Z39" s="254"/>
      <c r="AA39" s="254"/>
      <c r="AB39" s="254"/>
      <c r="AC39" s="254"/>
      <c r="AD39" s="254"/>
      <c r="AE39" s="254"/>
      <c r="AF39" s="254"/>
      <c r="AG39" s="254"/>
      <c r="AH39" s="254"/>
      <c r="AI39" s="254"/>
      <c r="AJ39" s="254"/>
      <c r="AK39" s="1206" t="s">
        <v>374</v>
      </c>
      <c r="AL39" s="1207"/>
      <c r="AM39" s="1207"/>
      <c r="AN39" s="1208"/>
      <c r="AO39" s="303">
        <v>-70827</v>
      </c>
      <c r="AP39" s="303">
        <v>-3781</v>
      </c>
      <c r="AQ39" s="304">
        <v>-3246</v>
      </c>
      <c r="AR39" s="305">
        <v>16.5</v>
      </c>
      <c r="AS39" s="302"/>
    </row>
    <row r="40" spans="1:46" ht="27" customHeight="1" x14ac:dyDescent="0.15">
      <c r="A40" s="258"/>
      <c r="B40" s="254"/>
      <c r="C40" s="254"/>
      <c r="D40" s="254"/>
      <c r="E40" s="254"/>
      <c r="F40" s="254"/>
      <c r="G40" s="254"/>
      <c r="H40" s="254"/>
      <c r="I40" s="254"/>
      <c r="J40" s="254"/>
      <c r="K40" s="254"/>
      <c r="L40" s="254"/>
      <c r="M40" s="254"/>
      <c r="N40" s="254"/>
      <c r="O40" s="254"/>
      <c r="P40" s="254"/>
      <c r="Q40" s="254"/>
      <c r="R40" s="254"/>
      <c r="S40" s="254"/>
      <c r="T40" s="254"/>
      <c r="U40" s="254"/>
      <c r="V40" s="254"/>
      <c r="W40" s="254"/>
      <c r="X40" s="254"/>
      <c r="Y40" s="254"/>
      <c r="Z40" s="254"/>
      <c r="AA40" s="254"/>
      <c r="AB40" s="254"/>
      <c r="AC40" s="254"/>
      <c r="AD40" s="254"/>
      <c r="AE40" s="254"/>
      <c r="AF40" s="254"/>
      <c r="AG40" s="254"/>
      <c r="AH40" s="254"/>
      <c r="AI40" s="254"/>
      <c r="AJ40" s="254"/>
      <c r="AK40" s="1203" t="s">
        <v>375</v>
      </c>
      <c r="AL40" s="1204"/>
      <c r="AM40" s="1204"/>
      <c r="AN40" s="1205"/>
      <c r="AO40" s="303">
        <v>-781710</v>
      </c>
      <c r="AP40" s="303">
        <v>-41727</v>
      </c>
      <c r="AQ40" s="304">
        <v>-65677</v>
      </c>
      <c r="AR40" s="305">
        <v>-36.5</v>
      </c>
      <c r="AS40" s="302"/>
    </row>
    <row r="41" spans="1:46" x14ac:dyDescent="0.15">
      <c r="A41" s="258"/>
      <c r="B41" s="254"/>
      <c r="C41" s="254"/>
      <c r="D41" s="254"/>
      <c r="E41" s="254"/>
      <c r="F41" s="254"/>
      <c r="G41" s="254"/>
      <c r="H41" s="254"/>
      <c r="I41" s="254"/>
      <c r="J41" s="254"/>
      <c r="K41" s="254"/>
      <c r="L41" s="254"/>
      <c r="M41" s="254"/>
      <c r="N41" s="254"/>
      <c r="O41" s="254"/>
      <c r="P41" s="254"/>
      <c r="Q41" s="254"/>
      <c r="R41" s="254"/>
      <c r="S41" s="254"/>
      <c r="T41" s="254"/>
      <c r="U41" s="254"/>
      <c r="V41" s="254"/>
      <c r="W41" s="254"/>
      <c r="X41" s="254"/>
      <c r="Y41" s="254"/>
      <c r="Z41" s="254"/>
      <c r="AA41" s="254"/>
      <c r="AB41" s="254"/>
      <c r="AC41" s="254"/>
      <c r="AD41" s="254"/>
      <c r="AE41" s="254"/>
      <c r="AF41" s="254"/>
      <c r="AG41" s="254"/>
      <c r="AH41" s="254"/>
      <c r="AI41" s="254"/>
      <c r="AJ41" s="254"/>
      <c r="AK41" s="1209" t="s">
        <v>226</v>
      </c>
      <c r="AL41" s="1210"/>
      <c r="AM41" s="1210"/>
      <c r="AN41" s="1211"/>
      <c r="AO41" s="303">
        <v>237104</v>
      </c>
      <c r="AP41" s="303">
        <v>12656</v>
      </c>
      <c r="AQ41" s="304">
        <v>29272</v>
      </c>
      <c r="AR41" s="305">
        <v>-56.8</v>
      </c>
      <c r="AS41" s="302"/>
    </row>
    <row r="42" spans="1:46" x14ac:dyDescent="0.15">
      <c r="A42" s="258"/>
      <c r="B42" s="254"/>
      <c r="C42" s="254"/>
      <c r="D42" s="254"/>
      <c r="E42" s="254"/>
      <c r="F42" s="254"/>
      <c r="G42" s="254"/>
      <c r="H42" s="254"/>
      <c r="I42" s="254"/>
      <c r="J42" s="254"/>
      <c r="K42" s="254"/>
      <c r="L42" s="254"/>
      <c r="M42" s="254"/>
      <c r="N42" s="254"/>
      <c r="O42" s="254"/>
      <c r="P42" s="254"/>
      <c r="Q42" s="254"/>
      <c r="R42" s="254"/>
      <c r="S42" s="254"/>
      <c r="T42" s="254"/>
      <c r="U42" s="254"/>
      <c r="V42" s="254"/>
      <c r="W42" s="254"/>
      <c r="X42" s="254"/>
      <c r="Y42" s="254"/>
      <c r="Z42" s="254"/>
      <c r="AA42" s="254"/>
      <c r="AB42" s="254"/>
      <c r="AC42" s="254"/>
      <c r="AD42" s="254"/>
      <c r="AE42" s="254"/>
      <c r="AF42" s="254"/>
      <c r="AG42" s="254"/>
      <c r="AH42" s="254"/>
      <c r="AI42" s="254"/>
      <c r="AJ42" s="254"/>
      <c r="AK42" s="308" t="s">
        <v>376</v>
      </c>
      <c r="AL42" s="254"/>
      <c r="AM42" s="254"/>
      <c r="AN42" s="254"/>
      <c r="AO42" s="254"/>
      <c r="AP42" s="254"/>
      <c r="AQ42" s="279"/>
      <c r="AR42" s="279"/>
      <c r="AS42" s="302"/>
    </row>
    <row r="43" spans="1:46" x14ac:dyDescent="0.15">
      <c r="A43" s="258"/>
      <c r="B43" s="254"/>
      <c r="C43" s="254"/>
      <c r="D43" s="254"/>
      <c r="E43" s="254"/>
      <c r="F43" s="254"/>
      <c r="G43" s="254"/>
      <c r="H43" s="254"/>
      <c r="I43" s="254"/>
      <c r="J43" s="254"/>
      <c r="K43" s="254"/>
      <c r="L43" s="254"/>
      <c r="M43" s="254"/>
      <c r="N43" s="254"/>
      <c r="O43" s="254"/>
      <c r="P43" s="254"/>
      <c r="Q43" s="254"/>
      <c r="R43" s="254"/>
      <c r="S43" s="254"/>
      <c r="T43" s="254"/>
      <c r="U43" s="254"/>
      <c r="V43" s="254"/>
      <c r="W43" s="254"/>
      <c r="X43" s="254"/>
      <c r="Y43" s="254"/>
      <c r="Z43" s="254"/>
      <c r="AA43" s="254"/>
      <c r="AB43" s="254"/>
      <c r="AC43" s="254"/>
      <c r="AD43" s="254"/>
      <c r="AE43" s="254"/>
      <c r="AF43" s="254"/>
      <c r="AG43" s="254"/>
      <c r="AH43" s="254"/>
      <c r="AI43" s="254"/>
      <c r="AJ43" s="254"/>
      <c r="AK43" s="254"/>
      <c r="AL43" s="254"/>
      <c r="AM43" s="254"/>
      <c r="AN43" s="254"/>
      <c r="AO43" s="254"/>
      <c r="AP43" s="309"/>
      <c r="AQ43" s="279"/>
      <c r="AR43" s="254"/>
      <c r="AS43" s="302"/>
    </row>
    <row r="44" spans="1:46" x14ac:dyDescent="0.15">
      <c r="A44" s="258"/>
      <c r="B44" s="254"/>
      <c r="C44" s="254"/>
      <c r="D44" s="254"/>
      <c r="E44" s="254"/>
      <c r="F44" s="254"/>
      <c r="G44" s="254"/>
      <c r="H44" s="254"/>
      <c r="I44" s="254"/>
      <c r="J44" s="254"/>
      <c r="K44" s="254"/>
      <c r="L44" s="254"/>
      <c r="M44" s="254"/>
      <c r="N44" s="254"/>
      <c r="O44" s="254"/>
      <c r="P44" s="254"/>
      <c r="Q44" s="254"/>
      <c r="R44" s="254"/>
      <c r="S44" s="254"/>
      <c r="T44" s="254"/>
      <c r="U44" s="254"/>
      <c r="V44" s="254"/>
      <c r="W44" s="254"/>
      <c r="X44" s="254"/>
      <c r="Y44" s="254"/>
      <c r="Z44" s="254"/>
      <c r="AA44" s="254"/>
      <c r="AB44" s="254"/>
      <c r="AC44" s="254"/>
      <c r="AD44" s="254"/>
      <c r="AE44" s="254"/>
      <c r="AF44" s="254"/>
      <c r="AG44" s="254"/>
      <c r="AH44" s="254"/>
      <c r="AI44" s="254"/>
      <c r="AJ44" s="254"/>
      <c r="AK44" s="254"/>
      <c r="AL44" s="254"/>
      <c r="AM44" s="254"/>
      <c r="AN44" s="254"/>
      <c r="AO44" s="254"/>
      <c r="AP44" s="254"/>
      <c r="AQ44" s="279"/>
      <c r="AR44" s="254"/>
    </row>
    <row r="45" spans="1:46" x14ac:dyDescent="0.15">
      <c r="A45" s="256"/>
      <c r="B45" s="256"/>
      <c r="C45" s="256"/>
      <c r="D45" s="256"/>
      <c r="E45" s="256"/>
      <c r="F45" s="256"/>
      <c r="G45" s="256"/>
      <c r="H45" s="256"/>
      <c r="I45" s="256"/>
      <c r="J45" s="256"/>
      <c r="K45" s="256"/>
      <c r="L45" s="256"/>
      <c r="M45" s="256"/>
      <c r="N45" s="256"/>
      <c r="O45" s="256"/>
      <c r="P45" s="256"/>
      <c r="Q45" s="256"/>
      <c r="R45" s="256"/>
      <c r="S45" s="256"/>
      <c r="T45" s="256"/>
      <c r="U45" s="256"/>
      <c r="V45" s="256"/>
      <c r="W45" s="256"/>
      <c r="X45" s="256"/>
      <c r="Y45" s="256"/>
      <c r="Z45" s="256"/>
      <c r="AA45" s="256"/>
      <c r="AB45" s="256"/>
      <c r="AC45" s="256"/>
      <c r="AD45" s="256"/>
      <c r="AE45" s="256"/>
      <c r="AF45" s="256"/>
      <c r="AG45" s="256"/>
      <c r="AH45" s="256"/>
      <c r="AI45" s="256"/>
      <c r="AJ45" s="256"/>
      <c r="AK45" s="256"/>
      <c r="AL45" s="256"/>
      <c r="AM45" s="256"/>
      <c r="AN45" s="256"/>
      <c r="AO45" s="256"/>
      <c r="AP45" s="256"/>
      <c r="AQ45" s="310"/>
      <c r="AR45" s="256"/>
      <c r="AS45" s="256"/>
      <c r="AT45" s="254"/>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4"/>
    </row>
    <row r="47" spans="1:46" ht="17.25" customHeight="1" x14ac:dyDescent="0.15">
      <c r="A47" s="312" t="s">
        <v>377</v>
      </c>
      <c r="B47" s="254"/>
      <c r="C47" s="254"/>
      <c r="D47" s="254"/>
      <c r="E47" s="254"/>
      <c r="F47" s="254"/>
      <c r="G47" s="254"/>
      <c r="H47" s="254"/>
      <c r="I47" s="254"/>
      <c r="J47" s="254"/>
      <c r="K47" s="254"/>
      <c r="L47" s="254"/>
      <c r="M47" s="254"/>
      <c r="N47" s="254"/>
      <c r="O47" s="254"/>
      <c r="P47" s="254"/>
      <c r="Q47" s="254"/>
      <c r="R47" s="254"/>
      <c r="S47" s="254"/>
      <c r="T47" s="254"/>
      <c r="U47" s="254"/>
      <c r="V47" s="254"/>
      <c r="W47" s="254"/>
      <c r="X47" s="254"/>
      <c r="Y47" s="254"/>
      <c r="Z47" s="254"/>
      <c r="AA47" s="254"/>
      <c r="AB47" s="254"/>
      <c r="AC47" s="254"/>
      <c r="AD47" s="254"/>
      <c r="AE47" s="254"/>
      <c r="AF47" s="254"/>
      <c r="AG47" s="254"/>
      <c r="AH47" s="254"/>
      <c r="AI47" s="254"/>
      <c r="AJ47" s="254"/>
      <c r="AK47" s="254"/>
      <c r="AL47" s="254"/>
      <c r="AM47" s="254"/>
      <c r="AN47" s="254"/>
      <c r="AO47" s="254"/>
      <c r="AP47" s="254"/>
      <c r="AQ47" s="254"/>
      <c r="AR47" s="254"/>
    </row>
    <row r="48" spans="1:46" x14ac:dyDescent="0.15">
      <c r="A48" s="258"/>
      <c r="B48" s="254"/>
      <c r="C48" s="254"/>
      <c r="D48" s="254"/>
      <c r="E48" s="254"/>
      <c r="F48" s="254"/>
      <c r="G48" s="254"/>
      <c r="H48" s="254"/>
      <c r="I48" s="254"/>
      <c r="J48" s="254"/>
      <c r="K48" s="254"/>
      <c r="L48" s="254"/>
      <c r="M48" s="254"/>
      <c r="N48" s="254"/>
      <c r="O48" s="254"/>
      <c r="P48" s="254"/>
      <c r="Q48" s="254"/>
      <c r="R48" s="254"/>
      <c r="S48" s="254"/>
      <c r="T48" s="254"/>
      <c r="U48" s="254"/>
      <c r="V48" s="254"/>
      <c r="W48" s="254"/>
      <c r="X48" s="254"/>
      <c r="Y48" s="254"/>
      <c r="Z48" s="254"/>
      <c r="AA48" s="254"/>
      <c r="AB48" s="254"/>
      <c r="AC48" s="254"/>
      <c r="AD48" s="254"/>
      <c r="AE48" s="254"/>
      <c r="AF48" s="254"/>
      <c r="AG48" s="254"/>
      <c r="AH48" s="254"/>
      <c r="AI48" s="254"/>
      <c r="AJ48" s="254"/>
      <c r="AK48" s="313" t="s">
        <v>378</v>
      </c>
      <c r="AL48" s="313"/>
      <c r="AM48" s="313"/>
      <c r="AN48" s="313"/>
      <c r="AO48" s="313"/>
      <c r="AP48" s="313"/>
      <c r="AQ48" s="314"/>
      <c r="AR48" s="313"/>
    </row>
    <row r="49" spans="1:44" ht="13.5" customHeight="1" x14ac:dyDescent="0.15">
      <c r="A49" s="258"/>
      <c r="B49" s="254"/>
      <c r="C49" s="254"/>
      <c r="D49" s="254"/>
      <c r="E49" s="254"/>
      <c r="F49" s="254"/>
      <c r="G49" s="254"/>
      <c r="H49" s="254"/>
      <c r="I49" s="254"/>
      <c r="J49" s="254"/>
      <c r="K49" s="254"/>
      <c r="L49" s="254"/>
      <c r="M49" s="254"/>
      <c r="N49" s="254"/>
      <c r="O49" s="254"/>
      <c r="P49" s="254"/>
      <c r="Q49" s="254"/>
      <c r="R49" s="254"/>
      <c r="S49" s="254"/>
      <c r="T49" s="254"/>
      <c r="U49" s="254"/>
      <c r="V49" s="254"/>
      <c r="W49" s="254"/>
      <c r="X49" s="254"/>
      <c r="Y49" s="254"/>
      <c r="Z49" s="254"/>
      <c r="AA49" s="254"/>
      <c r="AB49" s="254"/>
      <c r="AC49" s="254"/>
      <c r="AD49" s="254"/>
      <c r="AE49" s="254"/>
      <c r="AF49" s="254"/>
      <c r="AG49" s="254"/>
      <c r="AH49" s="254"/>
      <c r="AI49" s="254"/>
      <c r="AJ49" s="254"/>
      <c r="AK49" s="315"/>
      <c r="AL49" s="316"/>
      <c r="AM49" s="1198" t="s">
        <v>343</v>
      </c>
      <c r="AN49" s="1200" t="s">
        <v>379</v>
      </c>
      <c r="AO49" s="1201"/>
      <c r="AP49" s="1201"/>
      <c r="AQ49" s="1201"/>
      <c r="AR49" s="1202"/>
    </row>
    <row r="50" spans="1:44" x14ac:dyDescent="0.15">
      <c r="A50" s="258"/>
      <c r="B50" s="254"/>
      <c r="C50" s="254"/>
      <c r="D50" s="254"/>
      <c r="E50" s="254"/>
      <c r="F50" s="254"/>
      <c r="G50" s="254"/>
      <c r="H50" s="254"/>
      <c r="I50" s="254"/>
      <c r="J50" s="254"/>
      <c r="K50" s="254"/>
      <c r="L50" s="254"/>
      <c r="M50" s="254"/>
      <c r="N50" s="254"/>
      <c r="O50" s="254"/>
      <c r="P50" s="254"/>
      <c r="Q50" s="254"/>
      <c r="R50" s="254"/>
      <c r="S50" s="254"/>
      <c r="T50" s="254"/>
      <c r="U50" s="254"/>
      <c r="V50" s="254"/>
      <c r="W50" s="254"/>
      <c r="X50" s="254"/>
      <c r="Y50" s="254"/>
      <c r="Z50" s="254"/>
      <c r="AA50" s="254"/>
      <c r="AB50" s="254"/>
      <c r="AC50" s="254"/>
      <c r="AD50" s="254"/>
      <c r="AE50" s="254"/>
      <c r="AF50" s="254"/>
      <c r="AG50" s="254"/>
      <c r="AH50" s="254"/>
      <c r="AI50" s="254"/>
      <c r="AJ50" s="254"/>
      <c r="AK50" s="317"/>
      <c r="AL50" s="318"/>
      <c r="AM50" s="1199"/>
      <c r="AN50" s="319" t="s">
        <v>380</v>
      </c>
      <c r="AO50" s="320" t="s">
        <v>381</v>
      </c>
      <c r="AP50" s="321" t="s">
        <v>382</v>
      </c>
      <c r="AQ50" s="322" t="s">
        <v>383</v>
      </c>
      <c r="AR50" s="323" t="s">
        <v>384</v>
      </c>
    </row>
    <row r="51" spans="1:44" x14ac:dyDescent="0.15">
      <c r="A51" s="258"/>
      <c r="B51" s="254"/>
      <c r="C51" s="254"/>
      <c r="D51" s="254"/>
      <c r="E51" s="254"/>
      <c r="F51" s="254"/>
      <c r="G51" s="254"/>
      <c r="H51" s="254"/>
      <c r="I51" s="254"/>
      <c r="J51" s="254"/>
      <c r="K51" s="254"/>
      <c r="L51" s="254"/>
      <c r="M51" s="254"/>
      <c r="N51" s="254"/>
      <c r="O51" s="254"/>
      <c r="P51" s="254"/>
      <c r="Q51" s="254"/>
      <c r="R51" s="254"/>
      <c r="S51" s="254"/>
      <c r="T51" s="254"/>
      <c r="U51" s="254"/>
      <c r="V51" s="254"/>
      <c r="W51" s="254"/>
      <c r="X51" s="254"/>
      <c r="Y51" s="254"/>
      <c r="Z51" s="254"/>
      <c r="AA51" s="254"/>
      <c r="AB51" s="254"/>
      <c r="AC51" s="254"/>
      <c r="AD51" s="254"/>
      <c r="AE51" s="254"/>
      <c r="AF51" s="254"/>
      <c r="AG51" s="254"/>
      <c r="AH51" s="254"/>
      <c r="AI51" s="254"/>
      <c r="AJ51" s="254"/>
      <c r="AK51" s="315" t="s">
        <v>385</v>
      </c>
      <c r="AL51" s="316"/>
      <c r="AM51" s="324">
        <v>1693367</v>
      </c>
      <c r="AN51" s="325">
        <v>87449</v>
      </c>
      <c r="AO51" s="326">
        <v>-19.399999999999999</v>
      </c>
      <c r="AP51" s="327">
        <v>118124</v>
      </c>
      <c r="AQ51" s="328">
        <v>49.2</v>
      </c>
      <c r="AR51" s="329">
        <v>-68.599999999999994</v>
      </c>
    </row>
    <row r="52" spans="1:44" x14ac:dyDescent="0.15">
      <c r="A52" s="258"/>
      <c r="B52" s="254"/>
      <c r="C52" s="254"/>
      <c r="D52" s="254"/>
      <c r="E52" s="254"/>
      <c r="F52" s="254"/>
      <c r="G52" s="254"/>
      <c r="H52" s="254"/>
      <c r="I52" s="254"/>
      <c r="J52" s="254"/>
      <c r="K52" s="254"/>
      <c r="L52" s="254"/>
      <c r="M52" s="254"/>
      <c r="N52" s="254"/>
      <c r="O52" s="254"/>
      <c r="P52" s="254"/>
      <c r="Q52" s="254"/>
      <c r="R52" s="254"/>
      <c r="S52" s="254"/>
      <c r="T52" s="254"/>
      <c r="U52" s="254"/>
      <c r="V52" s="254"/>
      <c r="W52" s="254"/>
      <c r="X52" s="254"/>
      <c r="Y52" s="254"/>
      <c r="Z52" s="254"/>
      <c r="AA52" s="254"/>
      <c r="AB52" s="254"/>
      <c r="AC52" s="254"/>
      <c r="AD52" s="254"/>
      <c r="AE52" s="254"/>
      <c r="AF52" s="254"/>
      <c r="AG52" s="254"/>
      <c r="AH52" s="254"/>
      <c r="AI52" s="254"/>
      <c r="AJ52" s="254"/>
      <c r="AK52" s="330"/>
      <c r="AL52" s="331" t="s">
        <v>386</v>
      </c>
      <c r="AM52" s="332">
        <v>859741</v>
      </c>
      <c r="AN52" s="333">
        <v>44399</v>
      </c>
      <c r="AO52" s="334">
        <v>-20.7</v>
      </c>
      <c r="AP52" s="335">
        <v>54614</v>
      </c>
      <c r="AQ52" s="336">
        <v>35</v>
      </c>
      <c r="AR52" s="337">
        <v>-55.7</v>
      </c>
    </row>
    <row r="53" spans="1:44" x14ac:dyDescent="0.15">
      <c r="A53" s="258"/>
      <c r="B53" s="254"/>
      <c r="C53" s="254"/>
      <c r="D53" s="254"/>
      <c r="E53" s="254"/>
      <c r="F53" s="254"/>
      <c r="G53" s="254"/>
      <c r="H53" s="254"/>
      <c r="I53" s="254"/>
      <c r="J53" s="254"/>
      <c r="K53" s="254"/>
      <c r="L53" s="254"/>
      <c r="M53" s="254"/>
      <c r="N53" s="254"/>
      <c r="O53" s="254"/>
      <c r="P53" s="254"/>
      <c r="Q53" s="254"/>
      <c r="R53" s="254"/>
      <c r="S53" s="254"/>
      <c r="T53" s="254"/>
      <c r="U53" s="254"/>
      <c r="V53" s="254"/>
      <c r="W53" s="254"/>
      <c r="X53" s="254"/>
      <c r="Y53" s="254"/>
      <c r="Z53" s="254"/>
      <c r="AA53" s="254"/>
      <c r="AB53" s="254"/>
      <c r="AC53" s="254"/>
      <c r="AD53" s="254"/>
      <c r="AE53" s="254"/>
      <c r="AF53" s="254"/>
      <c r="AG53" s="254"/>
      <c r="AH53" s="254"/>
      <c r="AI53" s="254"/>
      <c r="AJ53" s="254"/>
      <c r="AK53" s="315" t="s">
        <v>387</v>
      </c>
      <c r="AL53" s="316"/>
      <c r="AM53" s="324">
        <v>1861837</v>
      </c>
      <c r="AN53" s="325">
        <v>96880</v>
      </c>
      <c r="AO53" s="326">
        <v>10.8</v>
      </c>
      <c r="AP53" s="327">
        <v>101693</v>
      </c>
      <c r="AQ53" s="328">
        <v>-13.9</v>
      </c>
      <c r="AR53" s="329">
        <v>24.7</v>
      </c>
    </row>
    <row r="54" spans="1:44" x14ac:dyDescent="0.15">
      <c r="A54" s="258"/>
      <c r="B54" s="254"/>
      <c r="C54" s="254"/>
      <c r="D54" s="254"/>
      <c r="E54" s="254"/>
      <c r="F54" s="254"/>
      <c r="G54" s="254"/>
      <c r="H54" s="254"/>
      <c r="I54" s="254"/>
      <c r="J54" s="254"/>
      <c r="K54" s="254"/>
      <c r="L54" s="254"/>
      <c r="M54" s="254"/>
      <c r="N54" s="254"/>
      <c r="O54" s="254"/>
      <c r="P54" s="254"/>
      <c r="Q54" s="254"/>
      <c r="R54" s="254"/>
      <c r="S54" s="254"/>
      <c r="T54" s="254"/>
      <c r="U54" s="254"/>
      <c r="V54" s="254"/>
      <c r="W54" s="254"/>
      <c r="X54" s="254"/>
      <c r="Y54" s="254"/>
      <c r="Z54" s="254"/>
      <c r="AA54" s="254"/>
      <c r="AB54" s="254"/>
      <c r="AC54" s="254"/>
      <c r="AD54" s="254"/>
      <c r="AE54" s="254"/>
      <c r="AF54" s="254"/>
      <c r="AG54" s="254"/>
      <c r="AH54" s="254"/>
      <c r="AI54" s="254"/>
      <c r="AJ54" s="254"/>
      <c r="AK54" s="330"/>
      <c r="AL54" s="331" t="s">
        <v>386</v>
      </c>
      <c r="AM54" s="332">
        <v>1024138</v>
      </c>
      <c r="AN54" s="333">
        <v>53291</v>
      </c>
      <c r="AO54" s="334">
        <v>20</v>
      </c>
      <c r="AP54" s="335">
        <v>51066</v>
      </c>
      <c r="AQ54" s="336">
        <v>-6.5</v>
      </c>
      <c r="AR54" s="337">
        <v>26.5</v>
      </c>
    </row>
    <row r="55" spans="1:44" x14ac:dyDescent="0.15">
      <c r="A55" s="258"/>
      <c r="B55" s="254"/>
      <c r="C55" s="254"/>
      <c r="D55" s="254"/>
      <c r="E55" s="254"/>
      <c r="F55" s="254"/>
      <c r="G55" s="254"/>
      <c r="H55" s="254"/>
      <c r="I55" s="254"/>
      <c r="J55" s="254"/>
      <c r="K55" s="254"/>
      <c r="L55" s="254"/>
      <c r="M55" s="254"/>
      <c r="N55" s="254"/>
      <c r="O55" s="254"/>
      <c r="P55" s="254"/>
      <c r="Q55" s="254"/>
      <c r="R55" s="254"/>
      <c r="S55" s="254"/>
      <c r="T55" s="254"/>
      <c r="U55" s="254"/>
      <c r="V55" s="254"/>
      <c r="W55" s="254"/>
      <c r="X55" s="254"/>
      <c r="Y55" s="254"/>
      <c r="Z55" s="254"/>
      <c r="AA55" s="254"/>
      <c r="AB55" s="254"/>
      <c r="AC55" s="254"/>
      <c r="AD55" s="254"/>
      <c r="AE55" s="254"/>
      <c r="AF55" s="254"/>
      <c r="AG55" s="254"/>
      <c r="AH55" s="254"/>
      <c r="AI55" s="254"/>
      <c r="AJ55" s="254"/>
      <c r="AK55" s="315" t="s">
        <v>388</v>
      </c>
      <c r="AL55" s="316"/>
      <c r="AM55" s="324">
        <v>3486035</v>
      </c>
      <c r="AN55" s="325">
        <v>183292</v>
      </c>
      <c r="AO55" s="326">
        <v>89.2</v>
      </c>
      <c r="AP55" s="327">
        <v>96635</v>
      </c>
      <c r="AQ55" s="328">
        <v>-5</v>
      </c>
      <c r="AR55" s="329">
        <v>94.2</v>
      </c>
    </row>
    <row r="56" spans="1:44" x14ac:dyDescent="0.15">
      <c r="A56" s="258"/>
      <c r="B56" s="254"/>
      <c r="C56" s="254"/>
      <c r="D56" s="254"/>
      <c r="E56" s="254"/>
      <c r="F56" s="254"/>
      <c r="G56" s="254"/>
      <c r="H56" s="254"/>
      <c r="I56" s="254"/>
      <c r="J56" s="254"/>
      <c r="K56" s="254"/>
      <c r="L56" s="254"/>
      <c r="M56" s="254"/>
      <c r="N56" s="254"/>
      <c r="O56" s="254"/>
      <c r="P56" s="254"/>
      <c r="Q56" s="254"/>
      <c r="R56" s="254"/>
      <c r="S56" s="254"/>
      <c r="T56" s="254"/>
      <c r="U56" s="254"/>
      <c r="V56" s="254"/>
      <c r="W56" s="254"/>
      <c r="X56" s="254"/>
      <c r="Y56" s="254"/>
      <c r="Z56" s="254"/>
      <c r="AA56" s="254"/>
      <c r="AB56" s="254"/>
      <c r="AC56" s="254"/>
      <c r="AD56" s="254"/>
      <c r="AE56" s="254"/>
      <c r="AF56" s="254"/>
      <c r="AG56" s="254"/>
      <c r="AH56" s="254"/>
      <c r="AI56" s="254"/>
      <c r="AJ56" s="254"/>
      <c r="AK56" s="330"/>
      <c r="AL56" s="331" t="s">
        <v>386</v>
      </c>
      <c r="AM56" s="332">
        <v>523392</v>
      </c>
      <c r="AN56" s="333">
        <v>27519</v>
      </c>
      <c r="AO56" s="334">
        <v>-48.4</v>
      </c>
      <c r="AP56" s="335">
        <v>44408</v>
      </c>
      <c r="AQ56" s="336">
        <v>-13</v>
      </c>
      <c r="AR56" s="337">
        <v>-35.4</v>
      </c>
    </row>
    <row r="57" spans="1:44" x14ac:dyDescent="0.15">
      <c r="A57" s="258"/>
      <c r="B57" s="254"/>
      <c r="C57" s="254"/>
      <c r="D57" s="254"/>
      <c r="E57" s="254"/>
      <c r="F57" s="254"/>
      <c r="G57" s="254"/>
      <c r="H57" s="254"/>
      <c r="I57" s="254"/>
      <c r="J57" s="254"/>
      <c r="K57" s="254"/>
      <c r="L57" s="254"/>
      <c r="M57" s="254"/>
      <c r="N57" s="254"/>
      <c r="O57" s="254"/>
      <c r="P57" s="254"/>
      <c r="Q57" s="254"/>
      <c r="R57" s="254"/>
      <c r="S57" s="254"/>
      <c r="T57" s="254"/>
      <c r="U57" s="254"/>
      <c r="V57" s="254"/>
      <c r="W57" s="254"/>
      <c r="X57" s="254"/>
      <c r="Y57" s="254"/>
      <c r="Z57" s="254"/>
      <c r="AA57" s="254"/>
      <c r="AB57" s="254"/>
      <c r="AC57" s="254"/>
      <c r="AD57" s="254"/>
      <c r="AE57" s="254"/>
      <c r="AF57" s="254"/>
      <c r="AG57" s="254"/>
      <c r="AH57" s="254"/>
      <c r="AI57" s="254"/>
      <c r="AJ57" s="254"/>
      <c r="AK57" s="315" t="s">
        <v>389</v>
      </c>
      <c r="AL57" s="316"/>
      <c r="AM57" s="324">
        <v>1637724</v>
      </c>
      <c r="AN57" s="325">
        <v>86570</v>
      </c>
      <c r="AO57" s="326">
        <v>-52.8</v>
      </c>
      <c r="AP57" s="327">
        <v>97062</v>
      </c>
      <c r="AQ57" s="328">
        <v>0.4</v>
      </c>
      <c r="AR57" s="329">
        <v>-53.2</v>
      </c>
    </row>
    <row r="58" spans="1:44" x14ac:dyDescent="0.15">
      <c r="A58" s="258"/>
      <c r="B58" s="254"/>
      <c r="C58" s="254"/>
      <c r="D58" s="254"/>
      <c r="E58" s="254"/>
      <c r="F58" s="254"/>
      <c r="G58" s="254"/>
      <c r="H58" s="254"/>
      <c r="I58" s="254"/>
      <c r="J58" s="254"/>
      <c r="K58" s="254"/>
      <c r="L58" s="254"/>
      <c r="M58" s="254"/>
      <c r="N58" s="254"/>
      <c r="O58" s="254"/>
      <c r="P58" s="254"/>
      <c r="Q58" s="254"/>
      <c r="R58" s="254"/>
      <c r="S58" s="254"/>
      <c r="T58" s="254"/>
      <c r="U58" s="254"/>
      <c r="V58" s="254"/>
      <c r="W58" s="254"/>
      <c r="X58" s="254"/>
      <c r="Y58" s="254"/>
      <c r="Z58" s="254"/>
      <c r="AA58" s="254"/>
      <c r="AB58" s="254"/>
      <c r="AC58" s="254"/>
      <c r="AD58" s="254"/>
      <c r="AE58" s="254"/>
      <c r="AF58" s="254"/>
      <c r="AG58" s="254"/>
      <c r="AH58" s="254"/>
      <c r="AI58" s="254"/>
      <c r="AJ58" s="254"/>
      <c r="AK58" s="330"/>
      <c r="AL58" s="331" t="s">
        <v>386</v>
      </c>
      <c r="AM58" s="332">
        <v>890516</v>
      </c>
      <c r="AN58" s="333">
        <v>47072</v>
      </c>
      <c r="AO58" s="334">
        <v>71.099999999999994</v>
      </c>
      <c r="AP58" s="335">
        <v>50112</v>
      </c>
      <c r="AQ58" s="336">
        <v>12.8</v>
      </c>
      <c r="AR58" s="337">
        <v>58.3</v>
      </c>
    </row>
    <row r="59" spans="1:44" x14ac:dyDescent="0.15">
      <c r="A59" s="258"/>
      <c r="B59" s="254"/>
      <c r="C59" s="254"/>
      <c r="D59" s="254"/>
      <c r="E59" s="254"/>
      <c r="F59" s="254"/>
      <c r="G59" s="254"/>
      <c r="H59" s="254"/>
      <c r="I59" s="254"/>
      <c r="J59" s="254"/>
      <c r="K59" s="254"/>
      <c r="L59" s="254"/>
      <c r="M59" s="254"/>
      <c r="N59" s="254"/>
      <c r="O59" s="254"/>
      <c r="P59" s="254"/>
      <c r="Q59" s="254"/>
      <c r="R59" s="254"/>
      <c r="S59" s="254"/>
      <c r="T59" s="254"/>
      <c r="U59" s="254"/>
      <c r="V59" s="254"/>
      <c r="W59" s="254"/>
      <c r="X59" s="254"/>
      <c r="Y59" s="254"/>
      <c r="Z59" s="254"/>
      <c r="AA59" s="254"/>
      <c r="AB59" s="254"/>
      <c r="AC59" s="254"/>
      <c r="AD59" s="254"/>
      <c r="AE59" s="254"/>
      <c r="AF59" s="254"/>
      <c r="AG59" s="254"/>
      <c r="AH59" s="254"/>
      <c r="AI59" s="254"/>
      <c r="AJ59" s="254"/>
      <c r="AK59" s="315" t="s">
        <v>390</v>
      </c>
      <c r="AL59" s="316"/>
      <c r="AM59" s="324">
        <v>1859749</v>
      </c>
      <c r="AN59" s="325">
        <v>99271</v>
      </c>
      <c r="AO59" s="326">
        <v>14.7</v>
      </c>
      <c r="AP59" s="327">
        <v>106005</v>
      </c>
      <c r="AQ59" s="328">
        <v>9.1999999999999993</v>
      </c>
      <c r="AR59" s="329">
        <v>5.5</v>
      </c>
    </row>
    <row r="60" spans="1:44" x14ac:dyDescent="0.15">
      <c r="A60" s="258"/>
      <c r="B60" s="254"/>
      <c r="C60" s="254"/>
      <c r="D60" s="254"/>
      <c r="E60" s="254"/>
      <c r="F60" s="254"/>
      <c r="G60" s="254"/>
      <c r="H60" s="254"/>
      <c r="I60" s="254"/>
      <c r="J60" s="254"/>
      <c r="K60" s="254"/>
      <c r="L60" s="254"/>
      <c r="M60" s="254"/>
      <c r="N60" s="254"/>
      <c r="O60" s="254"/>
      <c r="P60" s="254"/>
      <c r="Q60" s="254"/>
      <c r="R60" s="254"/>
      <c r="S60" s="254"/>
      <c r="T60" s="254"/>
      <c r="U60" s="254"/>
      <c r="V60" s="254"/>
      <c r="W60" s="254"/>
      <c r="X60" s="254"/>
      <c r="Y60" s="254"/>
      <c r="Z60" s="254"/>
      <c r="AA60" s="254"/>
      <c r="AB60" s="254"/>
      <c r="AC60" s="254"/>
      <c r="AD60" s="254"/>
      <c r="AE60" s="254"/>
      <c r="AF60" s="254"/>
      <c r="AG60" s="254"/>
      <c r="AH60" s="254"/>
      <c r="AI60" s="254"/>
      <c r="AJ60" s="254"/>
      <c r="AK60" s="330"/>
      <c r="AL60" s="331" t="s">
        <v>386</v>
      </c>
      <c r="AM60" s="332">
        <v>1154088</v>
      </c>
      <c r="AN60" s="333">
        <v>61604</v>
      </c>
      <c r="AO60" s="334">
        <v>30.9</v>
      </c>
      <c r="AP60" s="335">
        <v>58359</v>
      </c>
      <c r="AQ60" s="336">
        <v>16.5</v>
      </c>
      <c r="AR60" s="337">
        <v>14.4</v>
      </c>
    </row>
    <row r="61" spans="1:44" x14ac:dyDescent="0.15">
      <c r="A61" s="258"/>
      <c r="B61" s="254"/>
      <c r="C61" s="254"/>
      <c r="D61" s="254"/>
      <c r="E61" s="254"/>
      <c r="F61" s="254"/>
      <c r="G61" s="254"/>
      <c r="H61" s="254"/>
      <c r="I61" s="254"/>
      <c r="J61" s="254"/>
      <c r="K61" s="254"/>
      <c r="L61" s="254"/>
      <c r="M61" s="254"/>
      <c r="N61" s="254"/>
      <c r="O61" s="254"/>
      <c r="P61" s="254"/>
      <c r="Q61" s="254"/>
      <c r="R61" s="254"/>
      <c r="S61" s="254"/>
      <c r="T61" s="254"/>
      <c r="U61" s="254"/>
      <c r="V61" s="254"/>
      <c r="W61" s="254"/>
      <c r="X61" s="254"/>
      <c r="Y61" s="254"/>
      <c r="Z61" s="254"/>
      <c r="AA61" s="254"/>
      <c r="AB61" s="254"/>
      <c r="AC61" s="254"/>
      <c r="AD61" s="254"/>
      <c r="AE61" s="254"/>
      <c r="AF61" s="254"/>
      <c r="AG61" s="254"/>
      <c r="AH61" s="254"/>
      <c r="AI61" s="254"/>
      <c r="AJ61" s="254"/>
      <c r="AK61" s="315" t="s">
        <v>391</v>
      </c>
      <c r="AL61" s="338"/>
      <c r="AM61" s="339">
        <v>2107742</v>
      </c>
      <c r="AN61" s="340">
        <v>110692</v>
      </c>
      <c r="AO61" s="341">
        <v>8.5</v>
      </c>
      <c r="AP61" s="342">
        <v>103904</v>
      </c>
      <c r="AQ61" s="343">
        <v>8</v>
      </c>
      <c r="AR61" s="329">
        <v>0.5</v>
      </c>
    </row>
    <row r="62" spans="1:44" x14ac:dyDescent="0.15">
      <c r="A62" s="258"/>
      <c r="B62" s="254"/>
      <c r="C62" s="254"/>
      <c r="D62" s="254"/>
      <c r="E62" s="254"/>
      <c r="F62" s="254"/>
      <c r="G62" s="254"/>
      <c r="H62" s="254"/>
      <c r="I62" s="254"/>
      <c r="J62" s="254"/>
      <c r="K62" s="254"/>
      <c r="L62" s="254"/>
      <c r="M62" s="254"/>
      <c r="N62" s="254"/>
      <c r="O62" s="254"/>
      <c r="P62" s="254"/>
      <c r="Q62" s="254"/>
      <c r="R62" s="254"/>
      <c r="S62" s="254"/>
      <c r="T62" s="254"/>
      <c r="U62" s="254"/>
      <c r="V62" s="254"/>
      <c r="W62" s="254"/>
      <c r="X62" s="254"/>
      <c r="Y62" s="254"/>
      <c r="Z62" s="254"/>
      <c r="AA62" s="254"/>
      <c r="AB62" s="254"/>
      <c r="AC62" s="254"/>
      <c r="AD62" s="254"/>
      <c r="AE62" s="254"/>
      <c r="AF62" s="254"/>
      <c r="AG62" s="254"/>
      <c r="AH62" s="254"/>
      <c r="AI62" s="254"/>
      <c r="AJ62" s="254"/>
      <c r="AK62" s="330"/>
      <c r="AL62" s="331" t="s">
        <v>386</v>
      </c>
      <c r="AM62" s="332">
        <v>890375</v>
      </c>
      <c r="AN62" s="333">
        <v>46777</v>
      </c>
      <c r="AO62" s="334">
        <v>10.6</v>
      </c>
      <c r="AP62" s="335">
        <v>51712</v>
      </c>
      <c r="AQ62" s="336">
        <v>9</v>
      </c>
      <c r="AR62" s="337">
        <v>1.6</v>
      </c>
    </row>
    <row r="63" spans="1:44" x14ac:dyDescent="0.15">
      <c r="A63" s="258"/>
      <c r="B63" s="254"/>
      <c r="C63" s="254"/>
      <c r="D63" s="254"/>
      <c r="E63" s="254"/>
      <c r="F63" s="254"/>
      <c r="G63" s="254"/>
      <c r="H63" s="254"/>
      <c r="I63" s="254"/>
      <c r="J63" s="254"/>
      <c r="K63" s="254"/>
      <c r="L63" s="254"/>
      <c r="M63" s="254"/>
      <c r="N63" s="254"/>
      <c r="O63" s="254"/>
      <c r="P63" s="254"/>
      <c r="Q63" s="254"/>
      <c r="R63" s="254"/>
      <c r="S63" s="254"/>
      <c r="T63" s="254"/>
      <c r="U63" s="254"/>
      <c r="V63" s="254"/>
      <c r="W63" s="254"/>
      <c r="X63" s="254"/>
      <c r="Y63" s="254"/>
      <c r="Z63" s="254"/>
      <c r="AA63" s="254"/>
      <c r="AB63" s="254"/>
      <c r="AC63" s="254"/>
      <c r="AD63" s="254"/>
      <c r="AE63" s="254"/>
      <c r="AF63" s="254"/>
      <c r="AG63" s="254"/>
      <c r="AH63" s="254"/>
      <c r="AI63" s="254"/>
      <c r="AJ63" s="254"/>
      <c r="AK63" s="254"/>
      <c r="AL63" s="254"/>
      <c r="AM63" s="254"/>
      <c r="AN63" s="254"/>
      <c r="AO63" s="254"/>
      <c r="AP63" s="254"/>
      <c r="AQ63" s="254"/>
      <c r="AR63" s="254"/>
    </row>
    <row r="64" spans="1:44" x14ac:dyDescent="0.15">
      <c r="A64" s="258"/>
      <c r="B64" s="254"/>
      <c r="C64" s="254"/>
      <c r="D64" s="254"/>
      <c r="E64" s="254"/>
      <c r="F64" s="254"/>
      <c r="G64" s="254"/>
      <c r="H64" s="254"/>
      <c r="I64" s="254"/>
      <c r="J64" s="254"/>
      <c r="K64" s="254"/>
      <c r="L64" s="254"/>
      <c r="M64" s="254"/>
      <c r="N64" s="254"/>
      <c r="O64" s="254"/>
      <c r="P64" s="254"/>
      <c r="Q64" s="254"/>
      <c r="R64" s="254"/>
      <c r="S64" s="254"/>
      <c r="T64" s="254"/>
      <c r="U64" s="254"/>
      <c r="V64" s="254"/>
      <c r="W64" s="254"/>
      <c r="X64" s="254"/>
      <c r="Y64" s="254"/>
      <c r="Z64" s="254"/>
      <c r="AA64" s="254"/>
      <c r="AB64" s="254"/>
      <c r="AC64" s="254"/>
      <c r="AD64" s="254"/>
      <c r="AE64" s="254"/>
      <c r="AF64" s="254"/>
      <c r="AG64" s="254"/>
      <c r="AH64" s="254"/>
      <c r="AI64" s="254"/>
      <c r="AJ64" s="254"/>
      <c r="AK64" s="254"/>
      <c r="AL64" s="254"/>
      <c r="AM64" s="254"/>
      <c r="AN64" s="254"/>
      <c r="AO64" s="254"/>
      <c r="AP64" s="254"/>
      <c r="AQ64" s="254"/>
      <c r="AR64" s="254"/>
    </row>
    <row r="65" spans="1:46" x14ac:dyDescent="0.15">
      <c r="A65" s="258"/>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row>
    <row r="66" spans="1:46" x14ac:dyDescent="0.15">
      <c r="A66" s="344"/>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5"/>
    </row>
    <row r="67" spans="1:46" ht="13.5" hidden="1" customHeight="1" x14ac:dyDescent="0.15">
      <c r="AK67" s="254"/>
      <c r="AL67" s="254"/>
      <c r="AM67" s="254"/>
      <c r="AN67" s="254"/>
      <c r="AO67" s="254"/>
      <c r="AP67" s="254"/>
      <c r="AQ67" s="254"/>
      <c r="AR67" s="254"/>
      <c r="AS67" s="254"/>
      <c r="AT67" s="254"/>
    </row>
    <row r="68" spans="1:46" ht="13.5" hidden="1" customHeight="1" x14ac:dyDescent="0.15">
      <c r="AK68" s="254"/>
      <c r="AL68" s="254"/>
      <c r="AM68" s="254"/>
      <c r="AN68" s="254"/>
      <c r="AO68" s="254"/>
      <c r="AP68" s="254"/>
      <c r="AQ68" s="254"/>
      <c r="AR68" s="254"/>
    </row>
    <row r="69" spans="1:46" ht="13.5" hidden="1" customHeight="1" x14ac:dyDescent="0.15">
      <c r="AK69" s="254"/>
      <c r="AL69" s="254"/>
      <c r="AM69" s="254"/>
      <c r="AN69" s="254"/>
      <c r="AO69" s="254"/>
      <c r="AP69" s="254"/>
      <c r="AQ69" s="254"/>
      <c r="AR69" s="254"/>
    </row>
    <row r="70" spans="1:46" hidden="1" x14ac:dyDescent="0.15">
      <c r="AK70" s="254"/>
      <c r="AL70" s="254"/>
      <c r="AM70" s="254"/>
      <c r="AN70" s="254"/>
      <c r="AO70" s="254"/>
      <c r="AP70" s="254"/>
      <c r="AQ70" s="254"/>
      <c r="AR70" s="254"/>
    </row>
    <row r="71" spans="1:46" hidden="1" x14ac:dyDescent="0.15">
      <c r="AK71" s="254"/>
      <c r="AL71" s="254"/>
      <c r="AM71" s="254"/>
      <c r="AN71" s="254"/>
      <c r="AO71" s="254"/>
      <c r="AP71" s="254"/>
      <c r="AQ71" s="254"/>
      <c r="AR71" s="254"/>
    </row>
    <row r="72" spans="1:46" hidden="1" x14ac:dyDescent="0.15">
      <c r="AK72" s="254"/>
      <c r="AL72" s="254"/>
      <c r="AM72" s="254"/>
      <c r="AN72" s="254"/>
      <c r="AO72" s="254"/>
      <c r="AP72" s="254"/>
      <c r="AQ72" s="254"/>
      <c r="AR72" s="254"/>
    </row>
    <row r="73" spans="1:46" hidden="1" x14ac:dyDescent="0.15">
      <c r="AK73" s="254"/>
      <c r="AL73" s="254"/>
      <c r="AM73" s="254"/>
      <c r="AN73" s="254"/>
      <c r="AO73" s="254"/>
      <c r="AP73" s="254"/>
      <c r="AQ73" s="254"/>
      <c r="AR73" s="254"/>
    </row>
    <row r="74" spans="1:46" hidden="1" x14ac:dyDescent="0.15"/>
  </sheetData>
  <sheetProtection algorithmName="SHA-512" hashValue="UHS/XukDznAnpZt6Ew6w4r+2nzJOjttWtIepWZrCnBeK3+/7PZrgDyZv9MLTK3G0cDCaGAmlN2dtyq1cWyZdlQ==" saltValue="MBgelcOF1GoKlWSa/AtjE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13" zoomScale="70" zoomScaleNormal="70" zoomScaleSheetLayoutView="55" workbookViewId="0">
      <selection activeCell="D116" sqref="D116"/>
    </sheetView>
  </sheetViews>
  <sheetFormatPr defaultColWidth="0" defaultRowHeight="13.5" customHeight="1" zeroHeight="1" x14ac:dyDescent="0.15"/>
  <cols>
    <col min="1" max="125" width="2.5" style="252" customWidth="1"/>
    <col min="126" max="16384" width="9" style="251" hidden="1"/>
  </cols>
  <sheetData>
    <row r="1" spans="2:125" ht="13.5" customHeight="1" x14ac:dyDescent="0.15">
      <c r="B1" s="251"/>
      <c r="C1" s="251"/>
      <c r="D1" s="251"/>
      <c r="E1" s="251"/>
      <c r="F1" s="251"/>
      <c r="G1" s="251"/>
      <c r="H1" s="251"/>
      <c r="I1" s="251"/>
      <c r="J1" s="251"/>
      <c r="K1" s="251"/>
      <c r="L1" s="251"/>
      <c r="M1" s="251"/>
      <c r="N1" s="251"/>
      <c r="O1" s="251"/>
      <c r="P1" s="251"/>
      <c r="Q1" s="251"/>
      <c r="R1" s="251"/>
      <c r="S1" s="251"/>
      <c r="T1" s="251"/>
      <c r="U1" s="251"/>
      <c r="V1" s="251"/>
      <c r="W1" s="251"/>
      <c r="X1" s="251"/>
      <c r="Y1" s="251"/>
      <c r="Z1" s="251"/>
      <c r="AA1" s="251"/>
      <c r="AB1" s="251"/>
      <c r="AC1" s="251"/>
      <c r="AD1" s="251"/>
      <c r="AE1" s="251"/>
      <c r="AF1" s="251"/>
      <c r="AG1" s="251"/>
      <c r="AH1" s="251"/>
      <c r="AI1" s="251"/>
      <c r="AJ1" s="251"/>
      <c r="AK1" s="251"/>
      <c r="AL1" s="251"/>
      <c r="AM1" s="251"/>
      <c r="AN1" s="251"/>
      <c r="AO1" s="251"/>
      <c r="AP1" s="251"/>
      <c r="AQ1" s="251"/>
      <c r="AR1" s="251"/>
      <c r="AS1" s="251"/>
      <c r="AT1" s="251"/>
      <c r="AU1" s="251"/>
      <c r="AV1" s="251"/>
      <c r="AW1" s="251"/>
      <c r="AX1" s="251"/>
      <c r="AY1" s="251"/>
      <c r="AZ1" s="251"/>
      <c r="BA1" s="251"/>
      <c r="BB1" s="251"/>
      <c r="BC1" s="251"/>
      <c r="BD1" s="251"/>
      <c r="BE1" s="251"/>
      <c r="BF1" s="251"/>
      <c r="BG1" s="251"/>
      <c r="BH1" s="251"/>
      <c r="BI1" s="251"/>
      <c r="BJ1" s="251"/>
      <c r="BK1" s="251"/>
      <c r="BL1" s="251"/>
      <c r="BM1" s="251"/>
      <c r="BN1" s="251"/>
      <c r="BO1" s="251"/>
      <c r="BP1" s="251"/>
      <c r="BQ1" s="251"/>
      <c r="BR1" s="251"/>
      <c r="BS1" s="251"/>
      <c r="BT1" s="251"/>
      <c r="BU1" s="251"/>
      <c r="BV1" s="251"/>
      <c r="BW1" s="251"/>
      <c r="BX1" s="251"/>
      <c r="BY1" s="251"/>
      <c r="BZ1" s="251"/>
      <c r="CA1" s="251"/>
      <c r="CB1" s="251"/>
      <c r="CC1" s="251"/>
      <c r="CD1" s="251"/>
      <c r="CE1" s="251"/>
      <c r="CF1" s="251"/>
      <c r="CG1" s="251"/>
      <c r="CH1" s="251"/>
      <c r="CI1" s="251"/>
      <c r="CJ1" s="251"/>
      <c r="CK1" s="251"/>
      <c r="CL1" s="251"/>
      <c r="CM1" s="251"/>
      <c r="CN1" s="251"/>
      <c r="CO1" s="251"/>
      <c r="CP1" s="251"/>
      <c r="CQ1" s="251"/>
      <c r="CR1" s="251"/>
      <c r="CS1" s="251"/>
      <c r="CT1" s="251"/>
      <c r="CU1" s="251"/>
      <c r="CV1" s="251"/>
      <c r="CW1" s="251"/>
      <c r="CX1" s="251"/>
      <c r="CY1" s="251"/>
      <c r="CZ1" s="251"/>
      <c r="DA1" s="251"/>
      <c r="DB1" s="251"/>
      <c r="DC1" s="251"/>
      <c r="DD1" s="251"/>
      <c r="DE1" s="251"/>
      <c r="DF1" s="251"/>
      <c r="DG1" s="251"/>
      <c r="DH1" s="251"/>
      <c r="DI1" s="251"/>
      <c r="DJ1" s="251"/>
      <c r="DK1" s="251"/>
      <c r="DL1" s="251"/>
      <c r="DM1" s="251"/>
      <c r="DN1" s="251"/>
      <c r="DO1" s="251"/>
      <c r="DP1" s="251"/>
      <c r="DQ1" s="251"/>
      <c r="DR1" s="251"/>
      <c r="DS1" s="251"/>
      <c r="DT1" s="251"/>
      <c r="DU1" s="251"/>
    </row>
    <row r="2" spans="2:125" x14ac:dyDescent="0.15">
      <c r="B2" s="251"/>
      <c r="DG2" s="251"/>
    </row>
    <row r="3" spans="2:125" x14ac:dyDescent="0.15">
      <c r="C3" s="251"/>
      <c r="D3" s="251"/>
      <c r="E3" s="251"/>
      <c r="F3" s="251"/>
      <c r="G3" s="251"/>
      <c r="H3" s="251"/>
      <c r="I3" s="251"/>
      <c r="J3" s="251"/>
      <c r="K3" s="251"/>
      <c r="L3" s="251"/>
      <c r="M3" s="251"/>
      <c r="N3" s="251"/>
      <c r="O3" s="251"/>
      <c r="P3" s="251"/>
      <c r="Q3" s="251"/>
      <c r="R3" s="251"/>
      <c r="S3" s="251"/>
      <c r="T3" s="251"/>
      <c r="U3" s="251"/>
      <c r="V3" s="251"/>
      <c r="W3" s="251"/>
      <c r="X3" s="251"/>
      <c r="Y3" s="251"/>
      <c r="Z3" s="251"/>
      <c r="AA3" s="251"/>
      <c r="AB3" s="251"/>
      <c r="AC3" s="251"/>
      <c r="AD3" s="251"/>
      <c r="AE3" s="251"/>
      <c r="AF3" s="251"/>
      <c r="AG3" s="251"/>
      <c r="AH3" s="251"/>
      <c r="AI3" s="251"/>
      <c r="AJ3" s="251"/>
      <c r="AK3" s="251"/>
      <c r="AL3" s="251"/>
      <c r="AM3" s="251"/>
      <c r="AN3" s="251"/>
      <c r="AO3" s="251"/>
      <c r="AP3" s="251"/>
      <c r="AQ3" s="251"/>
      <c r="AR3" s="251"/>
      <c r="AS3" s="251"/>
      <c r="AT3" s="251"/>
      <c r="AU3" s="251"/>
      <c r="AV3" s="251"/>
      <c r="AW3" s="251"/>
      <c r="AX3" s="251"/>
      <c r="AY3" s="251"/>
      <c r="AZ3" s="251"/>
      <c r="BA3" s="251"/>
      <c r="BB3" s="251"/>
      <c r="BC3" s="251"/>
      <c r="BD3" s="251"/>
      <c r="BE3" s="251"/>
      <c r="BF3" s="251"/>
      <c r="BG3" s="251"/>
      <c r="BH3" s="251"/>
      <c r="BI3" s="251"/>
      <c r="BJ3" s="251"/>
      <c r="BK3" s="251"/>
      <c r="BL3" s="251"/>
      <c r="BM3" s="251"/>
      <c r="BN3" s="251"/>
      <c r="BO3" s="251"/>
      <c r="BP3" s="251"/>
      <c r="BQ3" s="251"/>
      <c r="BR3" s="251"/>
      <c r="BS3" s="251"/>
      <c r="BT3" s="251"/>
      <c r="BU3" s="251"/>
      <c r="BV3" s="251"/>
      <c r="BW3" s="251"/>
      <c r="BX3" s="251"/>
      <c r="BY3" s="251"/>
      <c r="BZ3" s="251"/>
      <c r="CA3" s="251"/>
      <c r="CB3" s="251"/>
      <c r="CC3" s="251"/>
      <c r="CD3" s="251"/>
      <c r="CE3" s="251"/>
      <c r="CF3" s="251"/>
      <c r="CG3" s="251"/>
      <c r="CH3" s="251"/>
      <c r="CI3" s="251"/>
      <c r="CJ3" s="251"/>
      <c r="CK3" s="251"/>
      <c r="CL3" s="251"/>
      <c r="CM3" s="251"/>
      <c r="CN3" s="251"/>
      <c r="CO3" s="251"/>
      <c r="CP3" s="251"/>
      <c r="CQ3" s="251"/>
      <c r="CR3" s="251"/>
      <c r="CS3" s="251"/>
      <c r="CT3" s="251"/>
      <c r="CU3" s="251"/>
      <c r="CV3" s="251"/>
      <c r="CW3" s="251"/>
      <c r="CX3" s="251"/>
      <c r="CY3" s="251"/>
      <c r="CZ3" s="251"/>
      <c r="DA3" s="251"/>
      <c r="DB3" s="251"/>
      <c r="DC3" s="251"/>
      <c r="DD3" s="251"/>
      <c r="DE3" s="251"/>
      <c r="DF3" s="251"/>
      <c r="DH3" s="251"/>
      <c r="DI3" s="251"/>
      <c r="DJ3" s="251"/>
      <c r="DK3" s="251"/>
      <c r="DL3" s="251"/>
      <c r="DM3" s="251"/>
      <c r="DN3" s="251"/>
      <c r="DO3" s="251"/>
      <c r="DP3" s="251"/>
      <c r="DQ3" s="251"/>
      <c r="DR3" s="251"/>
      <c r="DS3" s="251"/>
      <c r="DT3" s="251"/>
      <c r="DU3" s="251"/>
    </row>
    <row r="4" spans="2:125" x14ac:dyDescent="0.15"/>
    <row r="5" spans="2:125" x14ac:dyDescent="0.15"/>
    <row r="6" spans="2:125" x14ac:dyDescent="0.15"/>
    <row r="7" spans="2:125" x14ac:dyDescent="0.15"/>
    <row r="8" spans="2:125" x14ac:dyDescent="0.15"/>
    <row r="9" spans="2:125" x14ac:dyDescent="0.15">
      <c r="DU9" s="25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1"/>
    </row>
    <row r="18" spans="125:125" x14ac:dyDescent="0.15"/>
    <row r="19" spans="125:125" x14ac:dyDescent="0.15"/>
    <row r="20" spans="125:125" x14ac:dyDescent="0.15">
      <c r="DU20" s="251"/>
    </row>
    <row r="21" spans="125:125" x14ac:dyDescent="0.15">
      <c r="DU21" s="25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1"/>
    </row>
    <row r="29" spans="125:125" x14ac:dyDescent="0.15"/>
    <row r="30" spans="125:125" x14ac:dyDescent="0.15"/>
    <row r="31" spans="125:125" x14ac:dyDescent="0.15"/>
    <row r="32" spans="125:125" x14ac:dyDescent="0.15"/>
    <row r="33" spans="2:125" x14ac:dyDescent="0.15">
      <c r="B33" s="251"/>
      <c r="G33" s="251"/>
      <c r="I33" s="251"/>
    </row>
    <row r="34" spans="2:125" x14ac:dyDescent="0.15">
      <c r="C34" s="251"/>
      <c r="P34" s="251"/>
      <c r="DE34" s="251"/>
      <c r="DH34" s="251"/>
    </row>
    <row r="35" spans="2:125" x14ac:dyDescent="0.15">
      <c r="D35" s="251"/>
      <c r="E35" s="251"/>
      <c r="DG35" s="251"/>
      <c r="DJ35" s="251"/>
      <c r="DP35" s="251"/>
      <c r="DQ35" s="251"/>
      <c r="DR35" s="251"/>
      <c r="DS35" s="251"/>
      <c r="DT35" s="251"/>
      <c r="DU35" s="251"/>
    </row>
    <row r="36" spans="2:125" x14ac:dyDescent="0.15">
      <c r="F36" s="251"/>
      <c r="H36" s="251"/>
      <c r="J36" s="251"/>
      <c r="K36" s="251"/>
      <c r="L36" s="251"/>
      <c r="M36" s="251"/>
      <c r="N36" s="251"/>
      <c r="O36" s="251"/>
      <c r="Q36" s="251"/>
      <c r="R36" s="251"/>
      <c r="S36" s="251"/>
      <c r="T36" s="251"/>
      <c r="U36" s="251"/>
      <c r="V36" s="251"/>
      <c r="W36" s="251"/>
      <c r="X36" s="251"/>
      <c r="Y36" s="251"/>
      <c r="Z36" s="251"/>
      <c r="AA36" s="251"/>
      <c r="AB36" s="251"/>
      <c r="AC36" s="251"/>
      <c r="AD36" s="251"/>
      <c r="AE36" s="251"/>
      <c r="AF36" s="251"/>
      <c r="AG36" s="251"/>
      <c r="AH36" s="251"/>
      <c r="AI36" s="251"/>
      <c r="AJ36" s="251"/>
      <c r="AK36" s="251"/>
      <c r="AL36" s="251"/>
      <c r="AM36" s="251"/>
      <c r="AN36" s="251"/>
      <c r="AO36" s="251"/>
      <c r="AP36" s="251"/>
      <c r="AQ36" s="251"/>
      <c r="AR36" s="251"/>
      <c r="AS36" s="251"/>
      <c r="AT36" s="251"/>
      <c r="AU36" s="251"/>
      <c r="AV36" s="251"/>
      <c r="AW36" s="251"/>
      <c r="AX36" s="251"/>
      <c r="AY36" s="251"/>
      <c r="AZ36" s="251"/>
      <c r="BA36" s="251"/>
      <c r="BB36" s="251"/>
      <c r="BC36" s="251"/>
      <c r="BD36" s="251"/>
      <c r="BE36" s="251"/>
      <c r="BF36" s="251"/>
      <c r="BG36" s="251"/>
      <c r="BH36" s="251"/>
      <c r="BI36" s="251"/>
      <c r="BJ36" s="251"/>
      <c r="BK36" s="251"/>
      <c r="BL36" s="251"/>
      <c r="BM36" s="251"/>
      <c r="BN36" s="251"/>
      <c r="BO36" s="251"/>
      <c r="BP36" s="251"/>
      <c r="BQ36" s="251"/>
      <c r="BR36" s="251"/>
      <c r="BS36" s="251"/>
      <c r="BT36" s="251"/>
      <c r="BU36" s="251"/>
      <c r="BV36" s="251"/>
      <c r="BW36" s="251"/>
      <c r="BX36" s="251"/>
      <c r="BY36" s="251"/>
      <c r="BZ36" s="251"/>
      <c r="CA36" s="251"/>
      <c r="CB36" s="251"/>
      <c r="CC36" s="251"/>
      <c r="CD36" s="251"/>
      <c r="CE36" s="251"/>
      <c r="CF36" s="251"/>
      <c r="CG36" s="251"/>
      <c r="CH36" s="251"/>
      <c r="CI36" s="251"/>
      <c r="CJ36" s="251"/>
      <c r="CK36" s="251"/>
      <c r="CL36" s="251"/>
      <c r="CM36" s="251"/>
      <c r="CN36" s="251"/>
      <c r="CO36" s="251"/>
      <c r="CP36" s="251"/>
      <c r="CQ36" s="251"/>
      <c r="CR36" s="251"/>
      <c r="CS36" s="251"/>
      <c r="CT36" s="251"/>
      <c r="CU36" s="251"/>
      <c r="CV36" s="251"/>
      <c r="CW36" s="251"/>
      <c r="CX36" s="251"/>
      <c r="CY36" s="251"/>
      <c r="CZ36" s="251"/>
      <c r="DA36" s="251"/>
      <c r="DB36" s="251"/>
      <c r="DC36" s="251"/>
      <c r="DD36" s="251"/>
      <c r="DF36" s="251"/>
      <c r="DI36" s="251"/>
      <c r="DK36" s="251"/>
      <c r="DL36" s="251"/>
      <c r="DM36" s="251"/>
      <c r="DN36" s="251"/>
      <c r="DO36" s="251"/>
      <c r="DP36" s="251"/>
      <c r="DQ36" s="251"/>
      <c r="DR36" s="251"/>
      <c r="DS36" s="251"/>
      <c r="DT36" s="251"/>
      <c r="DU36" s="251"/>
    </row>
    <row r="37" spans="2:125" x14ac:dyDescent="0.15">
      <c r="DU37" s="251"/>
    </row>
    <row r="38" spans="2:125" x14ac:dyDescent="0.15">
      <c r="DT38" s="251"/>
      <c r="DU38" s="251"/>
    </row>
    <row r="39" spans="2:125" x14ac:dyDescent="0.15"/>
    <row r="40" spans="2:125" x14ac:dyDescent="0.15">
      <c r="DH40" s="251"/>
    </row>
    <row r="41" spans="2:125" x14ac:dyDescent="0.15">
      <c r="DE41" s="251"/>
    </row>
    <row r="42" spans="2:125" x14ac:dyDescent="0.15">
      <c r="DG42" s="251"/>
      <c r="DJ42" s="251"/>
    </row>
    <row r="43" spans="2:125" x14ac:dyDescent="0.15">
      <c r="Q43" s="251"/>
      <c r="R43" s="251"/>
      <c r="S43" s="251"/>
      <c r="T43" s="251"/>
      <c r="U43" s="251"/>
      <c r="V43" s="251"/>
      <c r="W43" s="251"/>
      <c r="X43" s="251"/>
      <c r="Y43" s="251"/>
      <c r="Z43" s="251"/>
      <c r="AA43" s="251"/>
      <c r="AB43" s="251"/>
      <c r="AC43" s="251"/>
      <c r="AD43" s="251"/>
      <c r="AE43" s="251"/>
      <c r="AF43" s="251"/>
      <c r="AG43" s="251"/>
      <c r="AH43" s="251"/>
      <c r="AI43" s="251"/>
      <c r="AJ43" s="251"/>
      <c r="AK43" s="251"/>
      <c r="AL43" s="251"/>
      <c r="AM43" s="251"/>
      <c r="AN43" s="251"/>
      <c r="AO43" s="251"/>
      <c r="AP43" s="251"/>
      <c r="AQ43" s="251"/>
      <c r="AR43" s="251"/>
      <c r="AS43" s="251"/>
      <c r="AT43" s="251"/>
      <c r="AU43" s="251"/>
      <c r="AV43" s="251"/>
      <c r="AW43" s="251"/>
      <c r="AX43" s="251"/>
      <c r="AY43" s="251"/>
      <c r="AZ43" s="251"/>
      <c r="BA43" s="251"/>
      <c r="BB43" s="251"/>
      <c r="BC43" s="251"/>
      <c r="BD43" s="251"/>
      <c r="BE43" s="251"/>
      <c r="BF43" s="251"/>
      <c r="BG43" s="251"/>
      <c r="BH43" s="251"/>
      <c r="BI43" s="251"/>
      <c r="BJ43" s="251"/>
      <c r="BK43" s="251"/>
      <c r="BL43" s="251"/>
      <c r="BM43" s="251"/>
      <c r="BN43" s="251"/>
      <c r="BO43" s="251"/>
      <c r="BP43" s="251"/>
      <c r="BQ43" s="251"/>
      <c r="BR43" s="251"/>
      <c r="BS43" s="251"/>
      <c r="BT43" s="251"/>
      <c r="BU43" s="251"/>
      <c r="BV43" s="251"/>
      <c r="BW43" s="251"/>
      <c r="BX43" s="251"/>
      <c r="BY43" s="251"/>
      <c r="BZ43" s="251"/>
      <c r="CA43" s="251"/>
      <c r="CB43" s="251"/>
      <c r="CC43" s="251"/>
      <c r="CD43" s="251"/>
      <c r="CE43" s="251"/>
      <c r="CF43" s="251"/>
      <c r="CG43" s="251"/>
      <c r="CH43" s="251"/>
      <c r="CI43" s="251"/>
      <c r="CJ43" s="251"/>
      <c r="CK43" s="251"/>
      <c r="CL43" s="251"/>
      <c r="CM43" s="251"/>
      <c r="CN43" s="251"/>
      <c r="CO43" s="251"/>
      <c r="CP43" s="251"/>
      <c r="CQ43" s="251"/>
      <c r="CR43" s="251"/>
      <c r="CS43" s="251"/>
      <c r="CT43" s="251"/>
      <c r="CU43" s="251"/>
      <c r="CV43" s="251"/>
      <c r="CW43" s="251"/>
      <c r="CX43" s="251"/>
      <c r="CY43" s="251"/>
      <c r="CZ43" s="251"/>
      <c r="DA43" s="251"/>
      <c r="DB43" s="251"/>
      <c r="DC43" s="251"/>
      <c r="DD43" s="251"/>
      <c r="DF43" s="251"/>
      <c r="DI43" s="251"/>
      <c r="DK43" s="251"/>
      <c r="DL43" s="251"/>
      <c r="DM43" s="251"/>
      <c r="DN43" s="251"/>
      <c r="DO43" s="251"/>
      <c r="DP43" s="251"/>
      <c r="DQ43" s="251"/>
      <c r="DR43" s="251"/>
      <c r="DS43" s="251"/>
      <c r="DT43" s="251"/>
      <c r="DU43" s="251"/>
    </row>
    <row r="44" spans="2:125" x14ac:dyDescent="0.15">
      <c r="DU44" s="251"/>
    </row>
    <row r="45" spans="2:125" x14ac:dyDescent="0.15"/>
    <row r="46" spans="2:125" x14ac:dyDescent="0.15"/>
    <row r="47" spans="2:125" x14ac:dyDescent="0.15"/>
    <row r="48" spans="2:125" x14ac:dyDescent="0.15">
      <c r="DT48" s="251"/>
      <c r="DU48" s="251"/>
    </row>
    <row r="49" spans="120:125" x14ac:dyDescent="0.15">
      <c r="DU49" s="251"/>
    </row>
    <row r="50" spans="120:125" x14ac:dyDescent="0.15">
      <c r="DU50" s="251"/>
    </row>
    <row r="51" spans="120:125" x14ac:dyDescent="0.15">
      <c r="DP51" s="251"/>
      <c r="DQ51" s="251"/>
      <c r="DR51" s="251"/>
      <c r="DS51" s="251"/>
      <c r="DT51" s="251"/>
      <c r="DU51" s="251"/>
    </row>
    <row r="52" spans="120:125" x14ac:dyDescent="0.15"/>
    <row r="53" spans="120:125" x14ac:dyDescent="0.15"/>
    <row r="54" spans="120:125" x14ac:dyDescent="0.15">
      <c r="DU54" s="251"/>
    </row>
    <row r="55" spans="120:125" x14ac:dyDescent="0.15"/>
    <row r="56" spans="120:125" x14ac:dyDescent="0.15"/>
    <row r="57" spans="120:125" x14ac:dyDescent="0.15"/>
    <row r="58" spans="120:125" x14ac:dyDescent="0.15">
      <c r="DU58" s="251"/>
    </row>
    <row r="59" spans="120:125" x14ac:dyDescent="0.15"/>
    <row r="60" spans="120:125" x14ac:dyDescent="0.15"/>
    <row r="61" spans="120:125" x14ac:dyDescent="0.15"/>
    <row r="62" spans="120:125" x14ac:dyDescent="0.15"/>
    <row r="63" spans="120:125" x14ac:dyDescent="0.15">
      <c r="DU63" s="251"/>
    </row>
    <row r="64" spans="120:125" x14ac:dyDescent="0.15">
      <c r="DT64" s="251"/>
      <c r="DU64" s="251"/>
    </row>
    <row r="65" spans="123:125" x14ac:dyDescent="0.15"/>
    <row r="66" spans="123:125" x14ac:dyDescent="0.15"/>
    <row r="67" spans="123:125" x14ac:dyDescent="0.15"/>
    <row r="68" spans="123:125" x14ac:dyDescent="0.15"/>
    <row r="69" spans="123:125" x14ac:dyDescent="0.15">
      <c r="DS69" s="251"/>
      <c r="DT69" s="251"/>
      <c r="DU69" s="25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1"/>
    </row>
    <row r="83" spans="116:125" x14ac:dyDescent="0.15">
      <c r="DM83" s="251"/>
      <c r="DN83" s="251"/>
      <c r="DO83" s="251"/>
      <c r="DP83" s="251"/>
      <c r="DQ83" s="251"/>
      <c r="DR83" s="251"/>
      <c r="DS83" s="251"/>
      <c r="DT83" s="251"/>
      <c r="DU83" s="251"/>
    </row>
    <row r="84" spans="116:125" x14ac:dyDescent="0.15"/>
    <row r="85" spans="116:125" x14ac:dyDescent="0.15"/>
    <row r="86" spans="116:125" x14ac:dyDescent="0.15"/>
    <row r="87" spans="116:125" x14ac:dyDescent="0.15"/>
    <row r="88" spans="116:125" x14ac:dyDescent="0.15">
      <c r="DU88" s="25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1"/>
      <c r="DT94" s="251"/>
      <c r="DU94" s="251"/>
    </row>
    <row r="95" spans="116:125" ht="13.5" customHeight="1" x14ac:dyDescent="0.15">
      <c r="DU95" s="25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1"/>
    </row>
    <row r="102" spans="124:125" ht="13.5" customHeight="1" x14ac:dyDescent="0.15"/>
    <row r="103" spans="124:125" ht="13.5" customHeight="1" x14ac:dyDescent="0.15"/>
    <row r="104" spans="124:125" ht="13.5" customHeight="1" x14ac:dyDescent="0.15">
      <c r="DT104" s="251"/>
      <c r="DU104" s="25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1" t="s">
        <v>393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51"/>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X5AlhEr6lgB9pBznhfvJJA+/yBPORjvMuxp2EPRJ8B12r69icdAwft+B7vTUDuIkSzX0jbWGeHFKTEA4aC3Ixg==" saltValue="wuxK3rqNv8K7ZjfiSf8QE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64" zoomScale="70" zoomScaleNormal="70" zoomScaleSheetLayoutView="55" workbookViewId="0">
      <selection activeCell="AD103" sqref="AD103"/>
    </sheetView>
  </sheetViews>
  <sheetFormatPr defaultColWidth="0" defaultRowHeight="13.5" customHeight="1" zeroHeight="1" x14ac:dyDescent="0.15"/>
  <cols>
    <col min="1" max="125" width="2.5" style="252" customWidth="1"/>
    <col min="126" max="142" width="0" style="251" hidden="1" customWidth="1"/>
    <col min="143" max="16384" width="9" style="251" hidden="1"/>
  </cols>
  <sheetData>
    <row r="1" spans="1:125" ht="13.5" customHeight="1" x14ac:dyDescent="0.15">
      <c r="A1" s="251"/>
      <c r="B1" s="251"/>
      <c r="C1" s="251"/>
      <c r="D1" s="251"/>
      <c r="E1" s="251"/>
      <c r="F1" s="251"/>
      <c r="G1" s="251"/>
      <c r="H1" s="251"/>
      <c r="I1" s="251"/>
      <c r="J1" s="251"/>
      <c r="K1" s="251"/>
      <c r="L1" s="251"/>
      <c r="M1" s="251"/>
      <c r="N1" s="251"/>
      <c r="O1" s="251"/>
      <c r="P1" s="251"/>
      <c r="Q1" s="251"/>
      <c r="R1" s="251"/>
      <c r="S1" s="251"/>
      <c r="T1" s="251"/>
      <c r="U1" s="251"/>
      <c r="V1" s="251"/>
      <c r="W1" s="251"/>
      <c r="X1" s="251"/>
      <c r="Y1" s="251"/>
      <c r="Z1" s="251"/>
      <c r="AA1" s="251"/>
      <c r="AB1" s="251"/>
      <c r="AC1" s="251"/>
      <c r="AD1" s="251"/>
      <c r="AE1" s="251"/>
      <c r="AF1" s="251"/>
      <c r="AG1" s="251"/>
      <c r="AH1" s="251"/>
      <c r="AI1" s="251"/>
      <c r="AJ1" s="251"/>
      <c r="AK1" s="251"/>
      <c r="AL1" s="251"/>
      <c r="AM1" s="251"/>
      <c r="AN1" s="251"/>
      <c r="AO1" s="251"/>
      <c r="AP1" s="251"/>
      <c r="AQ1" s="251"/>
      <c r="AR1" s="251"/>
      <c r="AS1" s="251"/>
      <c r="AT1" s="251"/>
      <c r="AU1" s="251"/>
      <c r="AV1" s="251"/>
      <c r="AW1" s="251"/>
      <c r="AX1" s="251"/>
      <c r="AY1" s="251"/>
      <c r="AZ1" s="251"/>
      <c r="BA1" s="251"/>
      <c r="BB1" s="251"/>
      <c r="BC1" s="251"/>
      <c r="BD1" s="251"/>
      <c r="BE1" s="251"/>
      <c r="BF1" s="251"/>
      <c r="BG1" s="251"/>
      <c r="BH1" s="251"/>
      <c r="BI1" s="251"/>
      <c r="BJ1" s="251"/>
      <c r="BK1" s="251"/>
      <c r="BL1" s="251"/>
      <c r="BM1" s="251"/>
      <c r="BN1" s="251"/>
      <c r="BO1" s="251"/>
      <c r="BP1" s="251"/>
      <c r="BQ1" s="251"/>
      <c r="BR1" s="251"/>
      <c r="BS1" s="251"/>
      <c r="BT1" s="251"/>
      <c r="BU1" s="251"/>
      <c r="BV1" s="251"/>
      <c r="BW1" s="251"/>
      <c r="BX1" s="251"/>
      <c r="BY1" s="251"/>
      <c r="BZ1" s="251"/>
      <c r="CA1" s="251"/>
      <c r="CB1" s="251"/>
      <c r="CC1" s="251"/>
      <c r="CD1" s="251"/>
      <c r="CE1" s="251"/>
      <c r="CF1" s="251"/>
      <c r="CG1" s="251"/>
      <c r="CH1" s="251"/>
      <c r="CI1" s="251"/>
      <c r="CJ1" s="251"/>
      <c r="CK1" s="251"/>
      <c r="CL1" s="251"/>
      <c r="CM1" s="251"/>
      <c r="CN1" s="251"/>
      <c r="CO1" s="251"/>
      <c r="CP1" s="251"/>
      <c r="CQ1" s="251"/>
      <c r="CR1" s="251"/>
      <c r="CS1" s="251"/>
      <c r="CT1" s="251"/>
      <c r="CU1" s="251"/>
      <c r="CV1" s="251"/>
      <c r="CW1" s="251"/>
      <c r="CX1" s="251"/>
      <c r="CY1" s="251"/>
      <c r="CZ1" s="251"/>
      <c r="DA1" s="251"/>
      <c r="DB1" s="251"/>
      <c r="DC1" s="251"/>
      <c r="DD1" s="251"/>
      <c r="DE1" s="251"/>
      <c r="DF1" s="251"/>
      <c r="DG1" s="251"/>
      <c r="DH1" s="251"/>
      <c r="DI1" s="251"/>
      <c r="DJ1" s="251"/>
      <c r="DK1" s="251"/>
      <c r="DL1" s="251"/>
      <c r="DM1" s="251"/>
      <c r="DN1" s="251"/>
      <c r="DO1" s="251"/>
      <c r="DP1" s="251"/>
      <c r="DQ1" s="251"/>
      <c r="DR1" s="251"/>
      <c r="DS1" s="251"/>
      <c r="DT1" s="251"/>
      <c r="DU1" s="251"/>
    </row>
    <row r="2" spans="1:125" x14ac:dyDescent="0.15">
      <c r="B2" s="251"/>
      <c r="T2" s="251"/>
    </row>
    <row r="3" spans="1:125" x14ac:dyDescent="0.15">
      <c r="C3" s="251"/>
      <c r="D3" s="251"/>
      <c r="E3" s="251"/>
      <c r="F3" s="251"/>
      <c r="G3" s="251"/>
      <c r="H3" s="251"/>
      <c r="I3" s="251"/>
      <c r="J3" s="251"/>
      <c r="K3" s="251"/>
      <c r="L3" s="251"/>
      <c r="M3" s="251"/>
      <c r="N3" s="251"/>
      <c r="O3" s="251"/>
      <c r="P3" s="251"/>
      <c r="Q3" s="251"/>
      <c r="R3" s="251"/>
      <c r="S3" s="251"/>
      <c r="U3" s="251"/>
      <c r="V3" s="251"/>
      <c r="W3" s="251"/>
      <c r="X3" s="251"/>
      <c r="Y3" s="251"/>
      <c r="Z3" s="251"/>
      <c r="AA3" s="251"/>
      <c r="AB3" s="251"/>
      <c r="AC3" s="251"/>
      <c r="AD3" s="251"/>
      <c r="AE3" s="251"/>
      <c r="AF3" s="251"/>
      <c r="AG3" s="251"/>
      <c r="AH3" s="251"/>
      <c r="AI3" s="251"/>
      <c r="AJ3" s="251"/>
      <c r="AK3" s="251"/>
      <c r="AL3" s="251"/>
      <c r="AM3" s="251"/>
      <c r="AN3" s="251"/>
      <c r="AO3" s="251"/>
      <c r="AP3" s="251"/>
      <c r="AQ3" s="251"/>
      <c r="AR3" s="251"/>
      <c r="AS3" s="251"/>
      <c r="AT3" s="251"/>
      <c r="AU3" s="251"/>
      <c r="AV3" s="251"/>
      <c r="AW3" s="251"/>
      <c r="AX3" s="251"/>
      <c r="AY3" s="251"/>
      <c r="AZ3" s="251"/>
      <c r="BA3" s="251"/>
      <c r="BB3" s="251"/>
      <c r="BC3" s="251"/>
      <c r="BD3" s="251"/>
      <c r="BE3" s="251"/>
      <c r="BF3" s="251"/>
      <c r="BG3" s="251"/>
      <c r="BH3" s="251"/>
      <c r="BI3" s="251"/>
      <c r="BJ3" s="251"/>
      <c r="BK3" s="251"/>
      <c r="BL3" s="251"/>
      <c r="BM3" s="251"/>
      <c r="BN3" s="251"/>
      <c r="BO3" s="251"/>
      <c r="BP3" s="251"/>
      <c r="BQ3" s="251"/>
      <c r="BR3" s="251"/>
      <c r="BS3" s="251"/>
      <c r="BT3" s="251"/>
      <c r="BU3" s="251"/>
      <c r="BV3" s="251"/>
      <c r="BW3" s="251"/>
      <c r="BX3" s="251"/>
      <c r="BY3" s="251"/>
      <c r="BZ3" s="251"/>
      <c r="CA3" s="251"/>
      <c r="CB3" s="251"/>
      <c r="CC3" s="251"/>
      <c r="CD3" s="251"/>
      <c r="CE3" s="251"/>
      <c r="CF3" s="251"/>
      <c r="CG3" s="251"/>
      <c r="CH3" s="251"/>
      <c r="CI3" s="251"/>
      <c r="CJ3" s="251"/>
      <c r="CK3" s="251"/>
      <c r="CL3" s="251"/>
      <c r="CM3" s="251"/>
      <c r="CN3" s="251"/>
      <c r="CO3" s="251"/>
      <c r="CP3" s="251"/>
      <c r="CQ3" s="251"/>
      <c r="CR3" s="251"/>
      <c r="CS3" s="251"/>
      <c r="CT3" s="251"/>
      <c r="CU3" s="251"/>
      <c r="CV3" s="251"/>
      <c r="CW3" s="251"/>
      <c r="CX3" s="251"/>
      <c r="CY3" s="251"/>
      <c r="CZ3" s="251"/>
      <c r="DA3" s="251"/>
      <c r="DB3" s="251"/>
      <c r="DC3" s="251"/>
      <c r="DD3" s="251"/>
      <c r="DE3" s="251"/>
      <c r="DF3" s="251"/>
      <c r="DG3" s="251"/>
      <c r="DH3" s="251"/>
      <c r="DI3" s="251"/>
      <c r="DJ3" s="251"/>
      <c r="DK3" s="251"/>
      <c r="DL3" s="251"/>
      <c r="DM3" s="251"/>
      <c r="DN3" s="251"/>
      <c r="DO3" s="251"/>
      <c r="DP3" s="251"/>
      <c r="DQ3" s="251"/>
      <c r="DR3" s="251"/>
      <c r="DS3" s="251"/>
      <c r="DT3" s="251"/>
      <c r="DU3" s="25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1"/>
      <c r="G33" s="251"/>
      <c r="I33" s="251"/>
    </row>
    <row r="34" spans="2:125" x14ac:dyDescent="0.15">
      <c r="C34" s="251"/>
      <c r="P34" s="251"/>
      <c r="R34" s="251"/>
      <c r="U34" s="251"/>
    </row>
    <row r="35" spans="2:125" x14ac:dyDescent="0.15">
      <c r="D35" s="251"/>
      <c r="E35" s="251"/>
      <c r="T35" s="251"/>
      <c r="W35" s="251"/>
      <c r="X35" s="251"/>
      <c r="Y35" s="251"/>
      <c r="Z35" s="251"/>
      <c r="AA35" s="251"/>
      <c r="AB35" s="251"/>
      <c r="AC35" s="251"/>
      <c r="AD35" s="251"/>
      <c r="AE35" s="251"/>
      <c r="AF35" s="251"/>
      <c r="AG35" s="251"/>
      <c r="AH35" s="251"/>
      <c r="AI35" s="251"/>
      <c r="AJ35" s="251"/>
      <c r="AK35" s="251"/>
      <c r="AL35" s="251"/>
      <c r="AM35" s="251"/>
      <c r="AN35" s="251"/>
      <c r="AO35" s="251"/>
      <c r="AP35" s="251"/>
      <c r="AQ35" s="251"/>
      <c r="AR35" s="251"/>
      <c r="AS35" s="251"/>
      <c r="AT35" s="251"/>
      <c r="AU35" s="251"/>
      <c r="AV35" s="251"/>
      <c r="AW35" s="251"/>
      <c r="AX35" s="251"/>
      <c r="AY35" s="251"/>
      <c r="AZ35" s="251"/>
      <c r="BA35" s="251"/>
      <c r="BB35" s="251"/>
      <c r="BC35" s="251"/>
      <c r="BD35" s="251"/>
      <c r="BE35" s="251"/>
      <c r="BF35" s="251"/>
      <c r="BG35" s="251"/>
      <c r="BH35" s="251"/>
      <c r="BI35" s="251"/>
      <c r="BJ35" s="251"/>
      <c r="BK35" s="251"/>
      <c r="BL35" s="251"/>
      <c r="BM35" s="251"/>
      <c r="BN35" s="251"/>
      <c r="BO35" s="251"/>
      <c r="BP35" s="251"/>
      <c r="BQ35" s="251"/>
      <c r="BR35" s="251"/>
      <c r="BS35" s="251"/>
      <c r="BT35" s="251"/>
      <c r="BU35" s="251"/>
      <c r="BV35" s="251"/>
      <c r="BW35" s="251"/>
      <c r="BX35" s="251"/>
      <c r="BY35" s="251"/>
      <c r="BZ35" s="251"/>
      <c r="CA35" s="251"/>
      <c r="CB35" s="251"/>
      <c r="CC35" s="251"/>
      <c r="CD35" s="251"/>
      <c r="CE35" s="251"/>
      <c r="CF35" s="251"/>
      <c r="CG35" s="251"/>
      <c r="CH35" s="251"/>
      <c r="CI35" s="251"/>
      <c r="CJ35" s="251"/>
      <c r="CK35" s="251"/>
      <c r="CL35" s="251"/>
      <c r="CM35" s="251"/>
      <c r="CN35" s="251"/>
      <c r="CO35" s="251"/>
      <c r="CP35" s="251"/>
      <c r="CQ35" s="251"/>
      <c r="CR35" s="251"/>
      <c r="CS35" s="251"/>
      <c r="CT35" s="251"/>
      <c r="CU35" s="251"/>
      <c r="CV35" s="251"/>
      <c r="CW35" s="251"/>
      <c r="CX35" s="251"/>
      <c r="CY35" s="251"/>
      <c r="CZ35" s="251"/>
      <c r="DA35" s="251"/>
      <c r="DB35" s="251"/>
      <c r="DC35" s="251"/>
      <c r="DD35" s="251"/>
      <c r="DE35" s="251"/>
      <c r="DF35" s="251"/>
      <c r="DG35" s="251"/>
      <c r="DH35" s="251"/>
      <c r="DI35" s="251"/>
      <c r="DJ35" s="251"/>
      <c r="DK35" s="251"/>
      <c r="DL35" s="251"/>
      <c r="DM35" s="251"/>
      <c r="DN35" s="251"/>
      <c r="DO35" s="251"/>
      <c r="DP35" s="251"/>
      <c r="DQ35" s="251"/>
      <c r="DR35" s="251"/>
      <c r="DS35" s="251"/>
      <c r="DT35" s="251"/>
      <c r="DU35" s="251"/>
    </row>
    <row r="36" spans="2:125" x14ac:dyDescent="0.15">
      <c r="F36" s="251"/>
      <c r="H36" s="251"/>
      <c r="J36" s="251"/>
      <c r="K36" s="251"/>
      <c r="L36" s="251"/>
      <c r="M36" s="251"/>
      <c r="N36" s="251"/>
      <c r="O36" s="251"/>
      <c r="Q36" s="251"/>
      <c r="S36" s="251"/>
      <c r="V36" s="251"/>
    </row>
    <row r="37" spans="2:125" x14ac:dyDescent="0.15"/>
    <row r="38" spans="2:125" x14ac:dyDescent="0.15"/>
    <row r="39" spans="2:125" x14ac:dyDescent="0.15"/>
    <row r="40" spans="2:125" x14ac:dyDescent="0.15">
      <c r="U40" s="251"/>
    </row>
    <row r="41" spans="2:125" x14ac:dyDescent="0.15">
      <c r="R41" s="251"/>
    </row>
    <row r="42" spans="2:125" x14ac:dyDescent="0.15">
      <c r="T42" s="251"/>
      <c r="W42" s="251"/>
      <c r="X42" s="251"/>
      <c r="Y42" s="251"/>
      <c r="Z42" s="251"/>
      <c r="AA42" s="251"/>
      <c r="AB42" s="251"/>
      <c r="AC42" s="251"/>
      <c r="AD42" s="251"/>
      <c r="AE42" s="251"/>
      <c r="AF42" s="251"/>
      <c r="AG42" s="251"/>
      <c r="AH42" s="251"/>
      <c r="AI42" s="251"/>
      <c r="AJ42" s="251"/>
      <c r="AK42" s="251"/>
      <c r="AL42" s="251"/>
      <c r="AM42" s="251"/>
      <c r="AN42" s="251"/>
      <c r="AO42" s="251"/>
      <c r="AP42" s="251"/>
      <c r="AQ42" s="251"/>
      <c r="AR42" s="251"/>
      <c r="AS42" s="251"/>
      <c r="AT42" s="251"/>
      <c r="AU42" s="251"/>
      <c r="AV42" s="251"/>
      <c r="AW42" s="251"/>
      <c r="AX42" s="251"/>
      <c r="AY42" s="251"/>
      <c r="AZ42" s="251"/>
      <c r="BA42" s="251"/>
      <c r="BB42" s="251"/>
      <c r="BC42" s="251"/>
      <c r="BD42" s="251"/>
      <c r="BE42" s="251"/>
      <c r="BF42" s="251"/>
      <c r="BG42" s="251"/>
      <c r="BH42" s="251"/>
      <c r="BI42" s="251"/>
      <c r="BJ42" s="251"/>
      <c r="BK42" s="251"/>
      <c r="BL42" s="251"/>
      <c r="BM42" s="251"/>
      <c r="BN42" s="251"/>
      <c r="BO42" s="251"/>
      <c r="BP42" s="251"/>
      <c r="BQ42" s="251"/>
      <c r="BR42" s="251"/>
      <c r="BS42" s="251"/>
      <c r="BT42" s="251"/>
      <c r="BU42" s="251"/>
      <c r="BV42" s="251"/>
      <c r="BW42" s="251"/>
      <c r="BX42" s="251"/>
      <c r="BY42" s="251"/>
      <c r="BZ42" s="251"/>
      <c r="CA42" s="251"/>
      <c r="CB42" s="251"/>
      <c r="CC42" s="251"/>
      <c r="CD42" s="251"/>
      <c r="CE42" s="251"/>
      <c r="CF42" s="251"/>
      <c r="CG42" s="251"/>
      <c r="CH42" s="251"/>
      <c r="CI42" s="251"/>
      <c r="CJ42" s="251"/>
      <c r="CK42" s="251"/>
      <c r="CL42" s="251"/>
      <c r="CM42" s="251"/>
      <c r="CN42" s="251"/>
      <c r="CO42" s="251"/>
      <c r="CP42" s="251"/>
      <c r="CQ42" s="251"/>
      <c r="CR42" s="251"/>
      <c r="CS42" s="251"/>
      <c r="CT42" s="251"/>
      <c r="CU42" s="251"/>
      <c r="CV42" s="251"/>
      <c r="CW42" s="251"/>
      <c r="CX42" s="251"/>
      <c r="CY42" s="251"/>
      <c r="CZ42" s="251"/>
      <c r="DA42" s="251"/>
      <c r="DB42" s="251"/>
      <c r="DC42" s="251"/>
      <c r="DD42" s="251"/>
      <c r="DE42" s="251"/>
      <c r="DF42" s="251"/>
      <c r="DG42" s="251"/>
      <c r="DH42" s="251"/>
      <c r="DI42" s="251"/>
      <c r="DJ42" s="251"/>
      <c r="DK42" s="251"/>
      <c r="DL42" s="251"/>
      <c r="DM42" s="251"/>
      <c r="DN42" s="251"/>
      <c r="DO42" s="251"/>
      <c r="DP42" s="251"/>
      <c r="DQ42" s="251"/>
      <c r="DR42" s="251"/>
      <c r="DS42" s="251"/>
      <c r="DT42" s="251"/>
      <c r="DU42" s="251"/>
    </row>
    <row r="43" spans="2:125" x14ac:dyDescent="0.15">
      <c r="Q43" s="251"/>
      <c r="S43" s="251"/>
      <c r="V43" s="25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2" t="s">
        <v>394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vc86F7t+DgHEb+PeiTKKl0zJO51YMVIB0qmCs8quv+B49zuD5FtbcxUMzmJ5zwi1FBwKfCg6EWq9MFpGSNu/qQ==" saltValue="yguIMAIMs5ZzyviY53kBK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election activeCell="J48" sqref="J48"/>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395</v>
      </c>
      <c r="G46" s="8" t="s">
        <v>396</v>
      </c>
      <c r="H46" s="8" t="s">
        <v>397</v>
      </c>
      <c r="I46" s="8" t="s">
        <v>398</v>
      </c>
      <c r="J46" s="9" t="s">
        <v>399</v>
      </c>
    </row>
    <row r="47" spans="2:10" ht="57.75" customHeight="1" x14ac:dyDescent="0.15">
      <c r="B47" s="10"/>
      <c r="C47" s="1212" t="s">
        <v>3</v>
      </c>
      <c r="D47" s="1212"/>
      <c r="E47" s="1213"/>
      <c r="F47" s="11">
        <v>15.62</v>
      </c>
      <c r="G47" s="12">
        <v>15.73</v>
      </c>
      <c r="H47" s="12">
        <v>14.34</v>
      </c>
      <c r="I47" s="12">
        <v>14.51</v>
      </c>
      <c r="J47" s="13">
        <v>14.61</v>
      </c>
    </row>
    <row r="48" spans="2:10" ht="57.75" customHeight="1" x14ac:dyDescent="0.15">
      <c r="B48" s="14"/>
      <c r="C48" s="1214" t="s">
        <v>4</v>
      </c>
      <c r="D48" s="1214"/>
      <c r="E48" s="1215"/>
      <c r="F48" s="15">
        <v>6.49</v>
      </c>
      <c r="G48" s="16">
        <v>5.52</v>
      </c>
      <c r="H48" s="16">
        <v>3.14</v>
      </c>
      <c r="I48" s="16">
        <v>2.44</v>
      </c>
      <c r="J48" s="17">
        <v>4.21</v>
      </c>
    </row>
    <row r="49" spans="2:10" ht="57.75" customHeight="1" thickBot="1" x14ac:dyDescent="0.2">
      <c r="B49" s="18"/>
      <c r="C49" s="1216" t="s">
        <v>5</v>
      </c>
      <c r="D49" s="1216"/>
      <c r="E49" s="1217"/>
      <c r="F49" s="19">
        <v>1.17</v>
      </c>
      <c r="G49" s="20" t="s">
        <v>400</v>
      </c>
      <c r="H49" s="20" t="s">
        <v>401</v>
      </c>
      <c r="I49" s="20" t="s">
        <v>402</v>
      </c>
      <c r="J49" s="21">
        <v>1.75</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zCVecSMMQ2sxmSdbfXevnXQC2iHbArNdduH+x5Y1xE6cDf3CDz1muMoNHtWmzzZoxbdE0qoFcAxEVn9hejZGoQ==" saltValue="Y3dUptJGLLace7XqOGqrL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大　浦　啓　介</cp:lastModifiedBy>
  <cp:lastPrinted>2019-10-24T04:43:00Z</cp:lastPrinted>
  <dcterms:created xsi:type="dcterms:W3CDTF">2019-02-14T01:12:46Z</dcterms:created>
  <dcterms:modified xsi:type="dcterms:W3CDTF">2019-10-31T05:12:32Z</dcterms:modified>
  <cp:category/>
</cp:coreProperties>
</file>