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\\memsv1\共有ディスク\190水道課\70水道庶務係\01_共通業務\29_決算統計\R4\■経営比較分析表\提出\"/>
    </mc:Choice>
  </mc:AlternateContent>
  <workbookProtection workbookAlgorithmName="SHA-512" workbookHashValue="eMoBdOnzOYblRRbjBxy8HFK90i4rQgC5OzOSbDV9z5y8z+O6zM+u2XvyTcV2H+kMayrroDHXtR1o+6K0xpzfjw==" workbookSaltValue="i6887zTdarONp/3L2TTJFQ==" workbookSpinCount="100000" lockStructure="1"/>
  <bookViews>
    <workbookView xWindow="0" yWindow="0" windowWidth="15360" windowHeight="7632"/>
  </bookViews>
  <sheets>
    <sheet name="法適用_水道事業" sheetId="4" r:id="rId1"/>
    <sheet name="データ" sheetId="5" state="hidden" r:id="rId2"/>
  </sheet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<sst xmlns="http://schemas.openxmlformats.org/spreadsheetml/2006/main" count="228" uniqueCount="114">
  <si>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</si>
  <si>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</si>
  <si>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</si>
  <si>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</si>
  <si>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</si>
  <si>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</si>
  <si>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</si>
  <si>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</si>
  <si>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</si>
  <si>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</si>
  <si>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</si>
  <si>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</si>
  <si>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</si>
  <si>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</si>
  <si>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</si>
  <si>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</si>
  <si>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</si>
  <si>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</si>
  <si>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</si>
  <si>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</si>
  <si>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</si>
  <si>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</si>
  <si>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</si>
  <si>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</si>
  <si>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</si>
  <si>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</si>
  <si>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</si>
  <si>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</si>
  <si>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</si>
  <si>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</si>
  <si>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</si>
  <si>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</si>
  <si>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</si>
  <si>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</si>
  <si>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</si>
  <si>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</si>
  <si>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</si>
  <si>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</si>
  <si>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</si>
  <si>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</si>
  <si>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</si>
  <si>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</si>
  <si>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</si>
  <si>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</si>
  <si>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</si>
  <si>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</si>
  <si>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</si>
  <si>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</si>
  <si>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</si>
  <si>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</si>
  <si>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</si>
  <si>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</si>
  <si>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</si>
  <si>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</si>
  <si>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</si>
  <si>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</si>
  <si>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</si>
  <si>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</si>
  <si>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</si>
  <si>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</si>
  <si>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</si>
  <si>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</si>
  <si>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</si>
  <si>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</si>
  <si>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</si>
  <si>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</si>
  <si>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</si>
  <si>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</si>
  <si>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</si>
  <si>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</si>
  <si>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</si>
  <si>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</si>
  <si>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</si>
  <si>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</si>
  <si>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</si>
  <si>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</si>
  <si>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</si>
  <si>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</si>
  <si>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</si>
  <si>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</si>
  <si>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</si>
  <si>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</si>
  <si>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</si>
  <si>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</si>
  <si>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</si>
  <si>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</si>
  <si>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</si>
  <si>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</si>
  <si>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</si>
  <si>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</si>
  <si>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</si>
  <si>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</si>
  <si>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</si>
  <si>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芽室町</t>
  </si>
  <si>
    <t>法適用</t>
  </si>
  <si>
    <t>水道事業</t>
  </si>
  <si>
    <t>末端給水事業</t>
  </si>
  <si>
    <t>A7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</si>
  <si>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</si>
  <si>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</si>
  <si>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</si>
  <si>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</si>
  <si>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</si>
  <si>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</si>
  <si>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</si>
  <si>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</si>
  <si>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</si>
  <si>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</si>
  <si>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</si>
  <si>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</si>
  <si>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</si>
  <si>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現時点では、有形固定資産減価償却率及び管路経年化率は低いが、今後老朽化により更新が増加することが考えられる。</t>
    <rPh sb="1" eb="4">
      <t>ゲンジテン</t>
    </rPh>
    <rPh sb="7" eb="9">
      <t>ユウケイ</t>
    </rPh>
    <rPh sb="9" eb="11">
      <t>コテイ</t>
    </rPh>
    <rPh sb="11" eb="13">
      <t>シサン</t>
    </rPh>
    <rPh sb="13" eb="15">
      <t>ゲンカ</t>
    </rPh>
    <rPh sb="15" eb="17">
      <t>ショウキャク</t>
    </rPh>
    <rPh sb="17" eb="18">
      <t>リツ</t>
    </rPh>
    <rPh sb="18" eb="19">
      <t>オヨ</t>
    </rPh>
    <rPh sb="20" eb="22">
      <t>カンロ</t>
    </rPh>
    <rPh sb="22" eb="25">
      <t>ケイネンカ</t>
    </rPh>
    <rPh sb="25" eb="26">
      <t>リツ</t>
    </rPh>
    <rPh sb="27" eb="28">
      <t>ヒク</t>
    </rPh>
    <rPh sb="31" eb="33">
      <t>コンゴ</t>
    </rPh>
    <rPh sb="33" eb="36">
      <t>ロウキュウカ</t>
    </rPh>
    <rPh sb="39" eb="41">
      <t>コウシン</t>
    </rPh>
    <rPh sb="42" eb="44">
      <t>ゾウカ</t>
    </rPh>
    <rPh sb="49" eb="50">
      <t>カンガ</t>
    </rPh>
    <phoneticPr fontId="4"/>
  </si>
  <si>
    <t>　現時点では、経営は安定しており、有収率の下降傾向も改善されてきている。今後は、管路や施設等の老朽化により更新費用が増加することも考え、事業の健全経営に向けて計画的に取り組んでいく。</t>
    <rPh sb="1" eb="4">
      <t>ゲンジテン</t>
    </rPh>
    <rPh sb="7" eb="9">
      <t>ケイエイ</t>
    </rPh>
    <rPh sb="10" eb="12">
      <t>アンテイ</t>
    </rPh>
    <rPh sb="17" eb="20">
      <t>ユウシュウリツ</t>
    </rPh>
    <rPh sb="21" eb="25">
      <t>カコウケイコウ</t>
    </rPh>
    <rPh sb="26" eb="28">
      <t>カイゼン</t>
    </rPh>
    <rPh sb="36" eb="38">
      <t>コンゴ</t>
    </rPh>
    <rPh sb="40" eb="42">
      <t>カンロ</t>
    </rPh>
    <rPh sb="43" eb="45">
      <t>シセツ</t>
    </rPh>
    <rPh sb="45" eb="46">
      <t>トウ</t>
    </rPh>
    <rPh sb="47" eb="50">
      <t>ロウキュウカ</t>
    </rPh>
    <rPh sb="53" eb="55">
      <t>コウシン</t>
    </rPh>
    <rPh sb="55" eb="57">
      <t>ヒヨウ</t>
    </rPh>
    <rPh sb="58" eb="60">
      <t>ゾウカ</t>
    </rPh>
    <rPh sb="65" eb="66">
      <t>カンガ</t>
    </rPh>
    <rPh sb="68" eb="70">
      <t>ジギョウ</t>
    </rPh>
    <rPh sb="71" eb="73">
      <t>ケンゼン</t>
    </rPh>
    <rPh sb="73" eb="75">
      <t>ケイエイ</t>
    </rPh>
    <rPh sb="76" eb="77">
      <t>ム</t>
    </rPh>
    <rPh sb="79" eb="82">
      <t>ケイカクテキ</t>
    </rPh>
    <rPh sb="83" eb="84">
      <t>ト</t>
    </rPh>
    <rPh sb="85" eb="86">
      <t>ク</t>
    </rPh>
    <phoneticPr fontId="4"/>
  </si>
  <si>
    <t>　令和3年度については、経常収支比率も料金回収率も100％を超えており、微増傾向である。このため、早急な料金の見直しは必要ないが、将来的に管路更新等の投資が増加すると思われるため、計画的な料金の見直しを検討していく必要がある。
　施設利用率は、新型コロナウイルスによる巣ごもり需要の低下に伴い、減少している。</t>
    <rPh sb="1" eb="3">
      <t>レイワ</t>
    </rPh>
    <rPh sb="4" eb="6">
      <t>ネンド</t>
    </rPh>
    <rPh sb="12" eb="14">
      <t>ケイジョウ</t>
    </rPh>
    <rPh sb="14" eb="16">
      <t>シュウシ</t>
    </rPh>
    <rPh sb="16" eb="18">
      <t>ヒリツ</t>
    </rPh>
    <rPh sb="19" eb="21">
      <t>リョウキン</t>
    </rPh>
    <rPh sb="21" eb="23">
      <t>カイシュウ</t>
    </rPh>
    <rPh sb="23" eb="24">
      <t>リツ</t>
    </rPh>
    <rPh sb="30" eb="31">
      <t>コ</t>
    </rPh>
    <rPh sb="36" eb="38">
      <t>ビゾウ</t>
    </rPh>
    <rPh sb="38" eb="40">
      <t>ケイコウ</t>
    </rPh>
    <rPh sb="115" eb="117">
      <t>シセツ</t>
    </rPh>
    <rPh sb="117" eb="119">
      <t>リヨウ</t>
    </rPh>
    <rPh sb="119" eb="120">
      <t>リツ</t>
    </rPh>
    <rPh sb="122" eb="124">
      <t>シンガタ</t>
    </rPh>
    <rPh sb="134" eb="135">
      <t>ス</t>
    </rPh>
    <rPh sb="138" eb="140">
      <t>ジュヨウ</t>
    </rPh>
    <rPh sb="141" eb="143">
      <t>テイカ</t>
    </rPh>
    <rPh sb="144" eb="145">
      <t>トモナ</t>
    </rPh>
    <rPh sb="147" eb="149">
      <t>ゲンショウ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</si>
</sst>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0.17</c:v>
                </c:pt>
                <c:pt idx="1">
                  <c:v>0.15</c:v>
                </c:pt>
                <c:pt idx="2">
                  <c:v>0.13</c:v>
                </c:pt>
                <c:pt idx="3">
                  <c:v>0.14000000000000001</c:v>
                </c:pt>
                <c:pt idx="4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C-47A1-A0F4-DA2D84A95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0.54</c:v>
                </c:pt>
                <c:pt idx="1">
                  <c:v>0.5</c:v>
                </c:pt>
                <c:pt idx="2">
                  <c:v>0.42</c:v>
                </c:pt>
                <c:pt idx="3">
                  <c:v>0.44</c:v>
                </c:pt>
                <c:pt idx="4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3C-47A1-A0F4-DA2D84A95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52.62</c:v>
                </c:pt>
                <c:pt idx="1">
                  <c:v>53.85</c:v>
                </c:pt>
                <c:pt idx="2">
                  <c:v>55.64</c:v>
                </c:pt>
                <c:pt idx="3">
                  <c:v>55.35</c:v>
                </c:pt>
                <c:pt idx="4">
                  <c:v>52.97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97-4E61-9F6C-D73AF6951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55.63</c:v>
                </c:pt>
                <c:pt idx="1">
                  <c:v>55.03</c:v>
                </c:pt>
                <c:pt idx="2">
                  <c:v>54.05</c:v>
                </c:pt>
                <c:pt idx="3">
                  <c:v>54.43</c:v>
                </c:pt>
                <c:pt idx="4">
                  <c:v>53.87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97-4E61-9F6C-D73AF6951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91.4</c:v>
                </c:pt>
                <c:pt idx="1">
                  <c:v>89.27</c:v>
                </c:pt>
                <c:pt idx="2">
                  <c:v>88.37</c:v>
                </c:pt>
                <c:pt idx="3">
                  <c:v>90.98</c:v>
                </c:pt>
                <c:pt idx="4">
                  <c:v>93.89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64-44ED-AD0B-C9F5628F0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82.04</c:v>
                </c:pt>
                <c:pt idx="1">
                  <c:v>81.900000000000006</c:v>
                </c:pt>
                <c:pt idx="2">
                  <c:v>80.510000000000005</c:v>
                </c:pt>
                <c:pt idx="3">
                  <c:v>79.44</c:v>
                </c:pt>
                <c:pt idx="4">
                  <c:v>79.489999999999995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64-44ED-AD0B-C9F5628F0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109.84</c:v>
                </c:pt>
                <c:pt idx="1">
                  <c:v>111.33</c:v>
                </c:pt>
                <c:pt idx="2">
                  <c:v>111.89</c:v>
                </c:pt>
                <c:pt idx="3">
                  <c:v>112.5</c:v>
                </c:pt>
                <c:pt idx="4">
                  <c:v>113.85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F-4AAD-BFE5-B4F7F516C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110.05</c:v>
                </c:pt>
                <c:pt idx="1">
                  <c:v>108.87</c:v>
                </c:pt>
                <c:pt idx="2">
                  <c:v>108.46</c:v>
                </c:pt>
                <c:pt idx="3">
                  <c:v>109.02</c:v>
                </c:pt>
                <c:pt idx="4">
                  <c:v>107.81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3F-4AAD-BFE5-B4F7F516C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46.42</c:v>
                </c:pt>
                <c:pt idx="1">
                  <c:v>46.64</c:v>
                </c:pt>
                <c:pt idx="2">
                  <c:v>46.54</c:v>
                </c:pt>
                <c:pt idx="3">
                  <c:v>48.39</c:v>
                </c:pt>
                <c:pt idx="4">
                  <c:v>50.27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5-48AA-A78E-5FF2363E2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48.05</c:v>
                </c:pt>
                <c:pt idx="1">
                  <c:v>48.87</c:v>
                </c:pt>
                <c:pt idx="2">
                  <c:v>49.12</c:v>
                </c:pt>
                <c:pt idx="3">
                  <c:v>49.39</c:v>
                </c:pt>
                <c:pt idx="4">
                  <c:v>50.75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75-48AA-A78E-5FF2363E2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5.08</c:v>
                </c:pt>
                <c:pt idx="1">
                  <c:v>5.58</c:v>
                </c:pt>
                <c:pt idx="2">
                  <c:v>7.22</c:v>
                </c:pt>
                <c:pt idx="3">
                  <c:v>7.8</c:v>
                </c:pt>
                <c:pt idx="4">
                  <c:v>8.73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9-430D-9D4E-149008FE9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13.39</c:v>
                </c:pt>
                <c:pt idx="1">
                  <c:v>14.85</c:v>
                </c:pt>
                <c:pt idx="2">
                  <c:v>16.760000000000002</c:v>
                </c:pt>
                <c:pt idx="3">
                  <c:v>18.57</c:v>
                </c:pt>
                <c:pt idx="4">
                  <c:v>21.14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79-430D-9D4E-149008FE9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90-4519-A0F2-707EC0471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2.64</c:v>
                </c:pt>
                <c:pt idx="1">
                  <c:v>3.16</c:v>
                </c:pt>
                <c:pt idx="2">
                  <c:v>11.94</c:v>
                </c:pt>
                <c:pt idx="3">
                  <c:v>11</c:v>
                </c:pt>
                <c:pt idx="4">
                  <c:v>8.86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90-4519-A0F2-707EC0471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121.72</c:v>
                </c:pt>
                <c:pt idx="1">
                  <c:v>124.05</c:v>
                </c:pt>
                <c:pt idx="2">
                  <c:v>130.21</c:v>
                </c:pt>
                <c:pt idx="3">
                  <c:v>136.52000000000001</c:v>
                </c:pt>
                <c:pt idx="4">
                  <c:v>151.91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E-4478-9735-297C41827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359.47</c:v>
                </c:pt>
                <c:pt idx="1">
                  <c:v>369.69</c:v>
                </c:pt>
                <c:pt idx="2">
                  <c:v>362.93</c:v>
                </c:pt>
                <c:pt idx="3">
                  <c:v>371.81</c:v>
                </c:pt>
                <c:pt idx="4">
                  <c:v>384.23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4E-4478-9735-297C41827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465.84</c:v>
                </c:pt>
                <c:pt idx="1">
                  <c:v>463.07</c:v>
                </c:pt>
                <c:pt idx="2">
                  <c:v>446.01</c:v>
                </c:pt>
                <c:pt idx="3">
                  <c:v>414.97</c:v>
                </c:pt>
                <c:pt idx="4">
                  <c:v>394.8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3-485F-987D-AE2A728CC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401.79</c:v>
                </c:pt>
                <c:pt idx="1">
                  <c:v>402.99</c:v>
                </c:pt>
                <c:pt idx="2">
                  <c:v>439.05</c:v>
                </c:pt>
                <c:pt idx="3">
                  <c:v>465.85</c:v>
                </c:pt>
                <c:pt idx="4">
                  <c:v>439.43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85F-987D-AE2A728CC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106.36</c:v>
                </c:pt>
                <c:pt idx="1">
                  <c:v>108.03</c:v>
                </c:pt>
                <c:pt idx="2">
                  <c:v>108.75</c:v>
                </c:pt>
                <c:pt idx="3">
                  <c:v>110.44</c:v>
                </c:pt>
                <c:pt idx="4">
                  <c:v>112.01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E0-496B-826B-C7193E76D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100.12</c:v>
                </c:pt>
                <c:pt idx="1">
                  <c:v>98.66</c:v>
                </c:pt>
                <c:pt idx="2">
                  <c:v>95.26</c:v>
                </c:pt>
                <c:pt idx="3">
                  <c:v>92.39</c:v>
                </c:pt>
                <c:pt idx="4">
                  <c:v>94.41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E0-496B-826B-C7193E76D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240.99</c:v>
                </c:pt>
                <c:pt idx="1">
                  <c:v>238.6</c:v>
                </c:pt>
                <c:pt idx="2">
                  <c:v>237.04</c:v>
                </c:pt>
                <c:pt idx="3">
                  <c:v>232.53</c:v>
                </c:pt>
                <c:pt idx="4">
                  <c:v>229.35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29-4F8E-B624-33F113BE6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174.97</c:v>
                </c:pt>
                <c:pt idx="1">
                  <c:v>178.59</c:v>
                </c:pt>
                <c:pt idx="2">
                  <c:v>192.82</c:v>
                </c:pt>
                <c:pt idx="3">
                  <c:v>192.98</c:v>
                </c:pt>
                <c:pt idx="4">
                  <c:v>192.13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29-4F8E-B624-33F113BE6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10" zoomScale="70" zoomScaleNormal="70" workbookViewId="0">
      <selection activeCell="BL45" sqref="BL45:BZ46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2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2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2" t="str">
        <f>データ!H6</f>
        <v>北海道　芽室町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2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末端給水事業</v>
      </c>
      <c r="Q8" s="44"/>
      <c r="R8" s="44"/>
      <c r="S8" s="44"/>
      <c r="T8" s="44"/>
      <c r="U8" s="44"/>
      <c r="V8" s="44"/>
      <c r="W8" s="44" t="str">
        <f>データ!$L$6</f>
        <v>A7</v>
      </c>
      <c r="X8" s="44"/>
      <c r="Y8" s="44"/>
      <c r="Z8" s="44"/>
      <c r="AA8" s="44"/>
      <c r="AB8" s="44"/>
      <c r="AC8" s="44"/>
      <c r="AD8" s="44" t="str">
        <f>データ!$M$6</f>
        <v>非設置</v>
      </c>
      <c r="AE8" s="44"/>
      <c r="AF8" s="44"/>
      <c r="AG8" s="44"/>
      <c r="AH8" s="44"/>
      <c r="AI8" s="44"/>
      <c r="AJ8" s="44"/>
      <c r="AK8" s="2"/>
      <c r="AL8" s="45">
        <f>データ!$R$6</f>
        <v>18181</v>
      </c>
      <c r="AM8" s="45"/>
      <c r="AN8" s="45"/>
      <c r="AO8" s="45"/>
      <c r="AP8" s="45"/>
      <c r="AQ8" s="45"/>
      <c r="AR8" s="45"/>
      <c r="AS8" s="45"/>
      <c r="AT8" s="46">
        <f>データ!$S$6</f>
        <v>513.76</v>
      </c>
      <c r="AU8" s="47"/>
      <c r="AV8" s="47"/>
      <c r="AW8" s="47"/>
      <c r="AX8" s="47"/>
      <c r="AY8" s="47"/>
      <c r="AZ8" s="47"/>
      <c r="BA8" s="47"/>
      <c r="BB8" s="48">
        <f>データ!$T$6</f>
        <v>35.39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2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2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66.260000000000005</v>
      </c>
      <c r="J10" s="47"/>
      <c r="K10" s="47"/>
      <c r="L10" s="47"/>
      <c r="M10" s="47"/>
      <c r="N10" s="47"/>
      <c r="O10" s="81"/>
      <c r="P10" s="48">
        <f>データ!$P$6</f>
        <v>81.67</v>
      </c>
      <c r="Q10" s="48"/>
      <c r="R10" s="48"/>
      <c r="S10" s="48"/>
      <c r="T10" s="48"/>
      <c r="U10" s="48"/>
      <c r="V10" s="48"/>
      <c r="W10" s="45">
        <f>データ!$Q$6</f>
        <v>5247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14797</v>
      </c>
      <c r="AM10" s="45"/>
      <c r="AN10" s="45"/>
      <c r="AO10" s="45"/>
      <c r="AP10" s="45"/>
      <c r="AQ10" s="45"/>
      <c r="AR10" s="45"/>
      <c r="AS10" s="45"/>
      <c r="AT10" s="46">
        <f>データ!$V$6</f>
        <v>94.54</v>
      </c>
      <c r="AU10" s="47"/>
      <c r="AV10" s="47"/>
      <c r="AW10" s="47"/>
      <c r="AX10" s="47"/>
      <c r="AY10" s="47"/>
      <c r="AZ10" s="47"/>
      <c r="BA10" s="47"/>
      <c r="BB10" s="48">
        <f>データ!$W$6</f>
        <v>156.52000000000001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2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2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113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111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2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2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112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rPOz3v7YvRWwYulsgKyLx17Nf/qSDz4kC8ijtP6bYnjZlD05nyyDiiY/wQilU+xXRh7r72M20H8UUe6aPQVJcw==" saltValue="o4MJg1U8m9S0TiWv2aYwxg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2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2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2">
      <c r="A6" s="15" t="s">
        <v>92</v>
      </c>
      <c r="B6" s="20">
        <f>B7</f>
        <v>2021</v>
      </c>
      <c r="C6" s="20">
        <f t="shared" ref="C6:W6" si="3">C7</f>
        <v>16373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北海道　芽室町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A7</v>
      </c>
      <c r="M6" s="20" t="str">
        <f t="shared" si="3"/>
        <v>非設置</v>
      </c>
      <c r="N6" s="21" t="str">
        <f t="shared" si="3"/>
        <v>-</v>
      </c>
      <c r="O6" s="21">
        <f t="shared" si="3"/>
        <v>66.260000000000005</v>
      </c>
      <c r="P6" s="21">
        <f t="shared" si="3"/>
        <v>81.67</v>
      </c>
      <c r="Q6" s="21">
        <f t="shared" si="3"/>
        <v>5247</v>
      </c>
      <c r="R6" s="21">
        <f t="shared" si="3"/>
        <v>18181</v>
      </c>
      <c r="S6" s="21">
        <f t="shared" si="3"/>
        <v>513.76</v>
      </c>
      <c r="T6" s="21">
        <f t="shared" si="3"/>
        <v>35.39</v>
      </c>
      <c r="U6" s="21">
        <f t="shared" si="3"/>
        <v>14797</v>
      </c>
      <c r="V6" s="21">
        <f t="shared" si="3"/>
        <v>94.54</v>
      </c>
      <c r="W6" s="21">
        <f t="shared" si="3"/>
        <v>156.52000000000001</v>
      </c>
      <c r="X6" s="22">
        <f>IF(X7="",NA(),X7)</f>
        <v>109.84</v>
      </c>
      <c r="Y6" s="22">
        <f t="shared" ref="Y6:AG6" si="4">IF(Y7="",NA(),Y7)</f>
        <v>111.33</v>
      </c>
      <c r="Z6" s="22">
        <f t="shared" si="4"/>
        <v>111.89</v>
      </c>
      <c r="AA6" s="22">
        <f t="shared" si="4"/>
        <v>112.5</v>
      </c>
      <c r="AB6" s="22">
        <f t="shared" si="4"/>
        <v>113.85</v>
      </c>
      <c r="AC6" s="22">
        <f t="shared" si="4"/>
        <v>110.05</v>
      </c>
      <c r="AD6" s="22">
        <f t="shared" si="4"/>
        <v>108.87</v>
      </c>
      <c r="AE6" s="22">
        <f t="shared" si="4"/>
        <v>108.46</v>
      </c>
      <c r="AF6" s="22">
        <f t="shared" si="4"/>
        <v>109.02</v>
      </c>
      <c r="AG6" s="22">
        <f t="shared" si="4"/>
        <v>107.81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2.64</v>
      </c>
      <c r="AO6" s="22">
        <f t="shared" si="5"/>
        <v>3.16</v>
      </c>
      <c r="AP6" s="22">
        <f t="shared" si="5"/>
        <v>11.94</v>
      </c>
      <c r="AQ6" s="22">
        <f t="shared" si="5"/>
        <v>11</v>
      </c>
      <c r="AR6" s="22">
        <f t="shared" si="5"/>
        <v>8.86</v>
      </c>
      <c r="AS6" s="21" t="str">
        <f>IF(AS7="","",IF(AS7="-","【-】","【"&amp;SUBSTITUTE(TEXT(AS7,"#,##0.00"),"-","△")&amp;"】"))</f>
        <v>【1.30】</v>
      </c>
      <c r="AT6" s="22">
        <f>IF(AT7="",NA(),AT7)</f>
        <v>121.72</v>
      </c>
      <c r="AU6" s="22">
        <f t="shared" ref="AU6:BC6" si="6">IF(AU7="",NA(),AU7)</f>
        <v>124.05</v>
      </c>
      <c r="AV6" s="22">
        <f t="shared" si="6"/>
        <v>130.21</v>
      </c>
      <c r="AW6" s="22">
        <f t="shared" si="6"/>
        <v>136.52000000000001</v>
      </c>
      <c r="AX6" s="22">
        <f t="shared" si="6"/>
        <v>151.91</v>
      </c>
      <c r="AY6" s="22">
        <f t="shared" si="6"/>
        <v>359.47</v>
      </c>
      <c r="AZ6" s="22">
        <f t="shared" si="6"/>
        <v>369.69</v>
      </c>
      <c r="BA6" s="22">
        <f t="shared" si="6"/>
        <v>362.93</v>
      </c>
      <c r="BB6" s="22">
        <f t="shared" si="6"/>
        <v>371.81</v>
      </c>
      <c r="BC6" s="22">
        <f t="shared" si="6"/>
        <v>384.23</v>
      </c>
      <c r="BD6" s="21" t="str">
        <f>IF(BD7="","",IF(BD7="-","【-】","【"&amp;SUBSTITUTE(TEXT(BD7,"#,##0.00"),"-","△")&amp;"】"))</f>
        <v>【261.51】</v>
      </c>
      <c r="BE6" s="22">
        <f>IF(BE7="",NA(),BE7)</f>
        <v>465.84</v>
      </c>
      <c r="BF6" s="22">
        <f t="shared" ref="BF6:BN6" si="7">IF(BF7="",NA(),BF7)</f>
        <v>463.07</v>
      </c>
      <c r="BG6" s="22">
        <f t="shared" si="7"/>
        <v>446.01</v>
      </c>
      <c r="BH6" s="22">
        <f t="shared" si="7"/>
        <v>414.97</v>
      </c>
      <c r="BI6" s="22">
        <f t="shared" si="7"/>
        <v>394.8</v>
      </c>
      <c r="BJ6" s="22">
        <f t="shared" si="7"/>
        <v>401.79</v>
      </c>
      <c r="BK6" s="22">
        <f t="shared" si="7"/>
        <v>402.99</v>
      </c>
      <c r="BL6" s="22">
        <f t="shared" si="7"/>
        <v>439.05</v>
      </c>
      <c r="BM6" s="22">
        <f t="shared" si="7"/>
        <v>465.85</v>
      </c>
      <c r="BN6" s="22">
        <f t="shared" si="7"/>
        <v>439.43</v>
      </c>
      <c r="BO6" s="21" t="str">
        <f>IF(BO7="","",IF(BO7="-","【-】","【"&amp;SUBSTITUTE(TEXT(BO7,"#,##0.00"),"-","△")&amp;"】"))</f>
        <v>【265.16】</v>
      </c>
      <c r="BP6" s="22">
        <f>IF(BP7="",NA(),BP7)</f>
        <v>106.36</v>
      </c>
      <c r="BQ6" s="22">
        <f t="shared" ref="BQ6:BY6" si="8">IF(BQ7="",NA(),BQ7)</f>
        <v>108.03</v>
      </c>
      <c r="BR6" s="22">
        <f t="shared" si="8"/>
        <v>108.75</v>
      </c>
      <c r="BS6" s="22">
        <f t="shared" si="8"/>
        <v>110.44</v>
      </c>
      <c r="BT6" s="22">
        <f t="shared" si="8"/>
        <v>112.01</v>
      </c>
      <c r="BU6" s="22">
        <f t="shared" si="8"/>
        <v>100.12</v>
      </c>
      <c r="BV6" s="22">
        <f t="shared" si="8"/>
        <v>98.66</v>
      </c>
      <c r="BW6" s="22">
        <f t="shared" si="8"/>
        <v>95.26</v>
      </c>
      <c r="BX6" s="22">
        <f t="shared" si="8"/>
        <v>92.39</v>
      </c>
      <c r="BY6" s="22">
        <f t="shared" si="8"/>
        <v>94.41</v>
      </c>
      <c r="BZ6" s="21" t="str">
        <f>IF(BZ7="","",IF(BZ7="-","【-】","【"&amp;SUBSTITUTE(TEXT(BZ7,"#,##0.00"),"-","△")&amp;"】"))</f>
        <v>【102.35】</v>
      </c>
      <c r="CA6" s="22">
        <f>IF(CA7="",NA(),CA7)</f>
        <v>240.99</v>
      </c>
      <c r="CB6" s="22">
        <f t="shared" ref="CB6:CJ6" si="9">IF(CB7="",NA(),CB7)</f>
        <v>238.6</v>
      </c>
      <c r="CC6" s="22">
        <f t="shared" si="9"/>
        <v>237.04</v>
      </c>
      <c r="CD6" s="22">
        <f t="shared" si="9"/>
        <v>232.53</v>
      </c>
      <c r="CE6" s="22">
        <f t="shared" si="9"/>
        <v>229.35</v>
      </c>
      <c r="CF6" s="22">
        <f t="shared" si="9"/>
        <v>174.97</v>
      </c>
      <c r="CG6" s="22">
        <f t="shared" si="9"/>
        <v>178.59</v>
      </c>
      <c r="CH6" s="22">
        <f t="shared" si="9"/>
        <v>192.82</v>
      </c>
      <c r="CI6" s="22">
        <f t="shared" si="9"/>
        <v>192.98</v>
      </c>
      <c r="CJ6" s="22">
        <f t="shared" si="9"/>
        <v>192.13</v>
      </c>
      <c r="CK6" s="21" t="str">
        <f>IF(CK7="","",IF(CK7="-","【-】","【"&amp;SUBSTITUTE(TEXT(CK7,"#,##0.00"),"-","△")&amp;"】"))</f>
        <v>【167.74】</v>
      </c>
      <c r="CL6" s="22">
        <f>IF(CL7="",NA(),CL7)</f>
        <v>52.62</v>
      </c>
      <c r="CM6" s="22">
        <f t="shared" ref="CM6:CU6" si="10">IF(CM7="",NA(),CM7)</f>
        <v>53.85</v>
      </c>
      <c r="CN6" s="22">
        <f t="shared" si="10"/>
        <v>55.64</v>
      </c>
      <c r="CO6" s="22">
        <f t="shared" si="10"/>
        <v>55.35</v>
      </c>
      <c r="CP6" s="22">
        <f t="shared" si="10"/>
        <v>52.97</v>
      </c>
      <c r="CQ6" s="22">
        <f t="shared" si="10"/>
        <v>55.63</v>
      </c>
      <c r="CR6" s="22">
        <f t="shared" si="10"/>
        <v>55.03</v>
      </c>
      <c r="CS6" s="22">
        <f t="shared" si="10"/>
        <v>54.05</v>
      </c>
      <c r="CT6" s="22">
        <f t="shared" si="10"/>
        <v>54.43</v>
      </c>
      <c r="CU6" s="22">
        <f t="shared" si="10"/>
        <v>53.87</v>
      </c>
      <c r="CV6" s="21" t="str">
        <f>IF(CV7="","",IF(CV7="-","【-】","【"&amp;SUBSTITUTE(TEXT(CV7,"#,##0.00"),"-","△")&amp;"】"))</f>
        <v>【60.29】</v>
      </c>
      <c r="CW6" s="22">
        <f>IF(CW7="",NA(),CW7)</f>
        <v>91.4</v>
      </c>
      <c r="CX6" s="22">
        <f t="shared" ref="CX6:DF6" si="11">IF(CX7="",NA(),CX7)</f>
        <v>89.27</v>
      </c>
      <c r="CY6" s="22">
        <f t="shared" si="11"/>
        <v>88.37</v>
      </c>
      <c r="CZ6" s="22">
        <f t="shared" si="11"/>
        <v>90.98</v>
      </c>
      <c r="DA6" s="22">
        <f t="shared" si="11"/>
        <v>93.89</v>
      </c>
      <c r="DB6" s="22">
        <f t="shared" si="11"/>
        <v>82.04</v>
      </c>
      <c r="DC6" s="22">
        <f t="shared" si="11"/>
        <v>81.900000000000006</v>
      </c>
      <c r="DD6" s="22">
        <f t="shared" si="11"/>
        <v>80.510000000000005</v>
      </c>
      <c r="DE6" s="22">
        <f t="shared" si="11"/>
        <v>79.44</v>
      </c>
      <c r="DF6" s="22">
        <f t="shared" si="11"/>
        <v>79.489999999999995</v>
      </c>
      <c r="DG6" s="21" t="str">
        <f>IF(DG7="","",IF(DG7="-","【-】","【"&amp;SUBSTITUTE(TEXT(DG7,"#,##0.00"),"-","△")&amp;"】"))</f>
        <v>【90.12】</v>
      </c>
      <c r="DH6" s="22">
        <f>IF(DH7="",NA(),DH7)</f>
        <v>46.42</v>
      </c>
      <c r="DI6" s="22">
        <f t="shared" ref="DI6:DQ6" si="12">IF(DI7="",NA(),DI7)</f>
        <v>46.64</v>
      </c>
      <c r="DJ6" s="22">
        <f t="shared" si="12"/>
        <v>46.54</v>
      </c>
      <c r="DK6" s="22">
        <f t="shared" si="12"/>
        <v>48.39</v>
      </c>
      <c r="DL6" s="22">
        <f t="shared" si="12"/>
        <v>50.27</v>
      </c>
      <c r="DM6" s="22">
        <f t="shared" si="12"/>
        <v>48.05</v>
      </c>
      <c r="DN6" s="22">
        <f t="shared" si="12"/>
        <v>48.87</v>
      </c>
      <c r="DO6" s="22">
        <f t="shared" si="12"/>
        <v>49.12</v>
      </c>
      <c r="DP6" s="22">
        <f t="shared" si="12"/>
        <v>49.39</v>
      </c>
      <c r="DQ6" s="22">
        <f t="shared" si="12"/>
        <v>50.75</v>
      </c>
      <c r="DR6" s="21" t="str">
        <f>IF(DR7="","",IF(DR7="-","【-】","【"&amp;SUBSTITUTE(TEXT(DR7,"#,##0.00"),"-","△")&amp;"】"))</f>
        <v>【50.88】</v>
      </c>
      <c r="DS6" s="22">
        <f>IF(DS7="",NA(),DS7)</f>
        <v>5.08</v>
      </c>
      <c r="DT6" s="22">
        <f t="shared" ref="DT6:EB6" si="13">IF(DT7="",NA(),DT7)</f>
        <v>5.58</v>
      </c>
      <c r="DU6" s="22">
        <f t="shared" si="13"/>
        <v>7.22</v>
      </c>
      <c r="DV6" s="22">
        <f t="shared" si="13"/>
        <v>7.8</v>
      </c>
      <c r="DW6" s="22">
        <f t="shared" si="13"/>
        <v>8.73</v>
      </c>
      <c r="DX6" s="22">
        <f t="shared" si="13"/>
        <v>13.39</v>
      </c>
      <c r="DY6" s="22">
        <f t="shared" si="13"/>
        <v>14.85</v>
      </c>
      <c r="DZ6" s="22">
        <f t="shared" si="13"/>
        <v>16.760000000000002</v>
      </c>
      <c r="EA6" s="22">
        <f t="shared" si="13"/>
        <v>18.57</v>
      </c>
      <c r="EB6" s="22">
        <f t="shared" si="13"/>
        <v>21.14</v>
      </c>
      <c r="EC6" s="21" t="str">
        <f>IF(EC7="","",IF(EC7="-","【-】","【"&amp;SUBSTITUTE(TEXT(EC7,"#,##0.00"),"-","△")&amp;"】"))</f>
        <v>【22.30】</v>
      </c>
      <c r="ED6" s="22">
        <f>IF(ED7="",NA(),ED7)</f>
        <v>0.17</v>
      </c>
      <c r="EE6" s="22">
        <f t="shared" ref="EE6:EM6" si="14">IF(EE7="",NA(),EE7)</f>
        <v>0.15</v>
      </c>
      <c r="EF6" s="22">
        <f t="shared" si="14"/>
        <v>0.13</v>
      </c>
      <c r="EG6" s="22">
        <f t="shared" si="14"/>
        <v>0.14000000000000001</v>
      </c>
      <c r="EH6" s="22">
        <f t="shared" si="14"/>
        <v>0.13</v>
      </c>
      <c r="EI6" s="22">
        <f t="shared" si="14"/>
        <v>0.54</v>
      </c>
      <c r="EJ6" s="22">
        <f t="shared" si="14"/>
        <v>0.5</v>
      </c>
      <c r="EK6" s="22">
        <f t="shared" si="14"/>
        <v>0.42</v>
      </c>
      <c r="EL6" s="22">
        <f t="shared" si="14"/>
        <v>0.44</v>
      </c>
      <c r="EM6" s="22">
        <f t="shared" si="14"/>
        <v>0.5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2">
      <c r="A7" s="15"/>
      <c r="B7" s="24">
        <v>2021</v>
      </c>
      <c r="C7" s="24">
        <v>16373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66.260000000000005</v>
      </c>
      <c r="P7" s="25">
        <v>81.67</v>
      </c>
      <c r="Q7" s="25">
        <v>5247</v>
      </c>
      <c r="R7" s="25">
        <v>18181</v>
      </c>
      <c r="S7" s="25">
        <v>513.76</v>
      </c>
      <c r="T7" s="25">
        <v>35.39</v>
      </c>
      <c r="U7" s="25">
        <v>14797</v>
      </c>
      <c r="V7" s="25">
        <v>94.54</v>
      </c>
      <c r="W7" s="25">
        <v>156.52000000000001</v>
      </c>
      <c r="X7" s="25">
        <v>109.84</v>
      </c>
      <c r="Y7" s="25">
        <v>111.33</v>
      </c>
      <c r="Z7" s="25">
        <v>111.89</v>
      </c>
      <c r="AA7" s="25">
        <v>112.5</v>
      </c>
      <c r="AB7" s="25">
        <v>113.85</v>
      </c>
      <c r="AC7" s="25">
        <v>110.05</v>
      </c>
      <c r="AD7" s="25">
        <v>108.87</v>
      </c>
      <c r="AE7" s="25">
        <v>108.46</v>
      </c>
      <c r="AF7" s="25">
        <v>109.02</v>
      </c>
      <c r="AG7" s="25">
        <v>107.81</v>
      </c>
      <c r="AH7" s="25">
        <v>111.39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2.64</v>
      </c>
      <c r="AO7" s="25">
        <v>3.16</v>
      </c>
      <c r="AP7" s="25">
        <v>11.94</v>
      </c>
      <c r="AQ7" s="25">
        <v>11</v>
      </c>
      <c r="AR7" s="25">
        <v>8.86</v>
      </c>
      <c r="AS7" s="25">
        <v>1.3</v>
      </c>
      <c r="AT7" s="25">
        <v>121.72</v>
      </c>
      <c r="AU7" s="25">
        <v>124.05</v>
      </c>
      <c r="AV7" s="25">
        <v>130.21</v>
      </c>
      <c r="AW7" s="25">
        <v>136.52000000000001</v>
      </c>
      <c r="AX7" s="25">
        <v>151.91</v>
      </c>
      <c r="AY7" s="25">
        <v>359.47</v>
      </c>
      <c r="AZ7" s="25">
        <v>369.69</v>
      </c>
      <c r="BA7" s="25">
        <v>362.93</v>
      </c>
      <c r="BB7" s="25">
        <v>371.81</v>
      </c>
      <c r="BC7" s="25">
        <v>384.23</v>
      </c>
      <c r="BD7" s="25">
        <v>261.51</v>
      </c>
      <c r="BE7" s="25">
        <v>465.84</v>
      </c>
      <c r="BF7" s="25">
        <v>463.07</v>
      </c>
      <c r="BG7" s="25">
        <v>446.01</v>
      </c>
      <c r="BH7" s="25">
        <v>414.97</v>
      </c>
      <c r="BI7" s="25">
        <v>394.8</v>
      </c>
      <c r="BJ7" s="25">
        <v>401.79</v>
      </c>
      <c r="BK7" s="25">
        <v>402.99</v>
      </c>
      <c r="BL7" s="25">
        <v>439.05</v>
      </c>
      <c r="BM7" s="25">
        <v>465.85</v>
      </c>
      <c r="BN7" s="25">
        <v>439.43</v>
      </c>
      <c r="BO7" s="25">
        <v>265.16000000000003</v>
      </c>
      <c r="BP7" s="25">
        <v>106.36</v>
      </c>
      <c r="BQ7" s="25">
        <v>108.03</v>
      </c>
      <c r="BR7" s="25">
        <v>108.75</v>
      </c>
      <c r="BS7" s="25">
        <v>110.44</v>
      </c>
      <c r="BT7" s="25">
        <v>112.01</v>
      </c>
      <c r="BU7" s="25">
        <v>100.12</v>
      </c>
      <c r="BV7" s="25">
        <v>98.66</v>
      </c>
      <c r="BW7" s="25">
        <v>95.26</v>
      </c>
      <c r="BX7" s="25">
        <v>92.39</v>
      </c>
      <c r="BY7" s="25">
        <v>94.41</v>
      </c>
      <c r="BZ7" s="25">
        <v>102.35</v>
      </c>
      <c r="CA7" s="25">
        <v>240.99</v>
      </c>
      <c r="CB7" s="25">
        <v>238.6</v>
      </c>
      <c r="CC7" s="25">
        <v>237.04</v>
      </c>
      <c r="CD7" s="25">
        <v>232.53</v>
      </c>
      <c r="CE7" s="25">
        <v>229.35</v>
      </c>
      <c r="CF7" s="25">
        <v>174.97</v>
      </c>
      <c r="CG7" s="25">
        <v>178.59</v>
      </c>
      <c r="CH7" s="25">
        <v>192.82</v>
      </c>
      <c r="CI7" s="25">
        <v>192.98</v>
      </c>
      <c r="CJ7" s="25">
        <v>192.13</v>
      </c>
      <c r="CK7" s="25">
        <v>167.74</v>
      </c>
      <c r="CL7" s="25">
        <v>52.62</v>
      </c>
      <c r="CM7" s="25">
        <v>53.85</v>
      </c>
      <c r="CN7" s="25">
        <v>55.64</v>
      </c>
      <c r="CO7" s="25">
        <v>55.35</v>
      </c>
      <c r="CP7" s="25">
        <v>52.97</v>
      </c>
      <c r="CQ7" s="25">
        <v>55.63</v>
      </c>
      <c r="CR7" s="25">
        <v>55.03</v>
      </c>
      <c r="CS7" s="25">
        <v>54.05</v>
      </c>
      <c r="CT7" s="25">
        <v>54.43</v>
      </c>
      <c r="CU7" s="25">
        <v>53.87</v>
      </c>
      <c r="CV7" s="25">
        <v>60.29</v>
      </c>
      <c r="CW7" s="25">
        <v>91.4</v>
      </c>
      <c r="CX7" s="25">
        <v>89.27</v>
      </c>
      <c r="CY7" s="25">
        <v>88.37</v>
      </c>
      <c r="CZ7" s="25">
        <v>90.98</v>
      </c>
      <c r="DA7" s="25">
        <v>93.89</v>
      </c>
      <c r="DB7" s="25">
        <v>82.04</v>
      </c>
      <c r="DC7" s="25">
        <v>81.900000000000006</v>
      </c>
      <c r="DD7" s="25">
        <v>80.510000000000005</v>
      </c>
      <c r="DE7" s="25">
        <v>79.44</v>
      </c>
      <c r="DF7" s="25">
        <v>79.489999999999995</v>
      </c>
      <c r="DG7" s="25">
        <v>90.12</v>
      </c>
      <c r="DH7" s="25">
        <v>46.42</v>
      </c>
      <c r="DI7" s="25">
        <v>46.64</v>
      </c>
      <c r="DJ7" s="25">
        <v>46.54</v>
      </c>
      <c r="DK7" s="25">
        <v>48.39</v>
      </c>
      <c r="DL7" s="25">
        <v>50.27</v>
      </c>
      <c r="DM7" s="25">
        <v>48.05</v>
      </c>
      <c r="DN7" s="25">
        <v>48.87</v>
      </c>
      <c r="DO7" s="25">
        <v>49.12</v>
      </c>
      <c r="DP7" s="25">
        <v>49.39</v>
      </c>
      <c r="DQ7" s="25">
        <v>50.75</v>
      </c>
      <c r="DR7" s="25">
        <v>50.88</v>
      </c>
      <c r="DS7" s="25">
        <v>5.08</v>
      </c>
      <c r="DT7" s="25">
        <v>5.58</v>
      </c>
      <c r="DU7" s="25">
        <v>7.22</v>
      </c>
      <c r="DV7" s="25">
        <v>7.8</v>
      </c>
      <c r="DW7" s="25">
        <v>8.73</v>
      </c>
      <c r="DX7" s="25">
        <v>13.39</v>
      </c>
      <c r="DY7" s="25">
        <v>14.85</v>
      </c>
      <c r="DZ7" s="25">
        <v>16.760000000000002</v>
      </c>
      <c r="EA7" s="25">
        <v>18.57</v>
      </c>
      <c r="EB7" s="25">
        <v>21.14</v>
      </c>
      <c r="EC7" s="25">
        <v>22.3</v>
      </c>
      <c r="ED7" s="25">
        <v>0.17</v>
      </c>
      <c r="EE7" s="25">
        <v>0.15</v>
      </c>
      <c r="EF7" s="25">
        <v>0.13</v>
      </c>
      <c r="EG7" s="25">
        <v>0.14000000000000001</v>
      </c>
      <c r="EH7" s="25">
        <v>0.13</v>
      </c>
      <c r="EI7" s="25">
        <v>0.54</v>
      </c>
      <c r="EJ7" s="25">
        <v>0.5</v>
      </c>
      <c r="EK7" s="25">
        <v>0.42</v>
      </c>
      <c r="EL7" s="25">
        <v>0.44</v>
      </c>
      <c r="EM7" s="25">
        <v>0.5</v>
      </c>
      <c r="EN7" s="25">
        <v>0.66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2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2">
      <c r="B13" t="s">
        <v>107</v>
      </c>
      <c r="C13" t="s">
        <v>108</v>
      </c>
      <c r="D13" t="s">
        <v>109</v>
      </c>
      <c r="E13" t="s">
        <v>109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2022-12-01T00:51:58Z</dcterms:created>
  <dcterms:modified xsi:type="dcterms:W3CDTF">2023-02-08T05:17:50Z</dcterms:modified>
  <cp:category/>
</cp:coreProperties>
</file>