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memsv1\共有ディスク\190水道課\70水道庶務係\01_共通業務\29_決算統計\R4\■経営比較分析表\提出\"/>
    </mc:Choice>
  </mc:AlternateContent>
  <workbookProtection workbookAlgorithmName="SHA-512" workbookHashValue="vYQxVoXNtbgh5ZWfO4EXErjTairAAD83a3qEHEgKGuhoT7ITrKnVmGRRuGm6h0P8nkJUPeFHTaQhsx3sl6pGbQ==" workbookSaltValue="xlxvd3Y6BsHQI/69KzhRUw==" workbookSpinCount="100000" lockStructure="1"/>
  <bookViews>
    <workbookView xWindow="0" yWindow="0" windowWidth="15360" windowHeight="7632"/>
  </bookViews>
  <sheets>
    <sheet name="法非適用_水道事業" sheetId="4" r:id="rId1"/>
    <sheet name="データ" sheetId="5" state="hidden" r:id="rId2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<sst xmlns="http://schemas.openxmlformats.org/spreadsheetml/2006/main" count="233" uniqueCount="117">
  <si>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</si>
  <si>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</si>
  <si>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</si>
  <si>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</si>
  <si>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</si>
  <si>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</si>
  <si>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</si>
  <si>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</si>
  <si>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</si>
  <si>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</si>
  <si>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</si>
  <si>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</si>
  <si>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</si>
  <si>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</si>
  <si>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</si>
  <si>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</si>
  <si>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</si>
  <si>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</si>
  <si>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</si>
  <si>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</si>
  <si>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</si>
  <si>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</si>
  <si>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</si>
  <si>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</si>
  <si>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</si>
  <si>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</si>
  <si>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</si>
  <si>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</si>
  <si>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</si>
  <si>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</si>
  <si>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</si>
  <si>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</si>
  <si>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</si>
  <si>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</si>
  <si>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</si>
  <si>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</si>
  <si>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</si>
  <si>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</si>
  <si>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</si>
  <si>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</si>
  <si>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</si>
  <si>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</si>
  <si>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</si>
  <si>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</si>
  <si>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</si>
  <si>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</si>
  <si>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</si>
  <si>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</si>
  <si>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</si>
  <si>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</si>
  <si>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</si>
  <si>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</si>
  <si>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</si>
  <si>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</si>
  <si>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</si>
  <si>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</si>
  <si>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</si>
  <si>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</si>
  <si>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</si>
  <si>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</si>
  <si>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</si>
  <si>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</si>
  <si>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</si>
  <si>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</si>
  <si>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</si>
  <si>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</si>
  <si>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</si>
  <si>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</si>
  <si>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</si>
  <si>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</si>
  <si>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</si>
  <si>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</si>
  <si>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</si>
  <si>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</si>
  <si>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</si>
  <si>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</si>
  <si>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</si>
  <si>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</si>
  <si>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</si>
  <si>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</si>
  <si>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</si>
  <si>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</si>
  <si>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</si>
  <si>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</si>
  <si>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</si>
  <si>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</si>
  <si>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</si>
  <si>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</si>
  <si>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</si>
  <si>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</si>
  <si>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</si>
  <si>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</si>
  <si>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</si>
  <si>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</si>
  <si>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芽室町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</si>
  <si>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</si>
  <si>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</si>
  <si>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</si>
  <si>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</si>
  <si>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</si>
  <si>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</si>
  <si>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</si>
  <si>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</si>
  <si>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</si>
  <si>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</si>
  <si>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</si>
  <si>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</si>
  <si>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</si>
  <si>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</si>
  <si>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</si>
  <si>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</si>
  <si>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</si>
  <si>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</si>
  <si>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</si>
  <si>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施設等の老朽化による更新費用の増加が予想される。令和６年４月に法適化を予定していることから、経営状況がより明確となるため、上水道事業との統合も含め、経営改善について検討していく。</t>
    <rPh sb="1" eb="4">
      <t>シセツトウ</t>
    </rPh>
    <rPh sb="5" eb="8">
      <t>ロウキュウカ</t>
    </rPh>
    <rPh sb="11" eb="13">
      <t>コウシン</t>
    </rPh>
    <rPh sb="13" eb="15">
      <t>ヒヨウ</t>
    </rPh>
    <rPh sb="16" eb="18">
      <t>ゾウカ</t>
    </rPh>
    <rPh sb="19" eb="21">
      <t>ヨソウ</t>
    </rPh>
    <rPh sb="25" eb="27">
      <t>レイワ</t>
    </rPh>
    <rPh sb="28" eb="29">
      <t>ネン</t>
    </rPh>
    <rPh sb="30" eb="31">
      <t>ガツ</t>
    </rPh>
    <rPh sb="32" eb="33">
      <t>ホウ</t>
    </rPh>
    <rPh sb="33" eb="34">
      <t>テキ</t>
    </rPh>
    <rPh sb="34" eb="35">
      <t>カ</t>
    </rPh>
    <rPh sb="36" eb="38">
      <t>ヨテイ</t>
    </rPh>
    <rPh sb="47" eb="49">
      <t>ケイエイ</t>
    </rPh>
    <rPh sb="49" eb="51">
      <t>ジョウキョウ</t>
    </rPh>
    <rPh sb="54" eb="56">
      <t>メイカク</t>
    </rPh>
    <rPh sb="62" eb="65">
      <t>ジョウスイドウ</t>
    </rPh>
    <rPh sb="65" eb="67">
      <t>ジギョウ</t>
    </rPh>
    <rPh sb="69" eb="71">
      <t>トウゴウ</t>
    </rPh>
    <rPh sb="72" eb="73">
      <t>フク</t>
    </rPh>
    <rPh sb="75" eb="77">
      <t>ケイエイ</t>
    </rPh>
    <rPh sb="77" eb="79">
      <t>カイゼン</t>
    </rPh>
    <rPh sb="83" eb="85">
      <t>ケントウ</t>
    </rPh>
    <phoneticPr fontId="4"/>
  </si>
  <si>
    <t>　令和3年度については、収益的収支比率や料金回収率は減少傾向である。また料金回収率は100％を下回っており、一般会計からの繰入金で補填している状況である。
　企業債残高対給水収益比率が、上美生地区の施設更新に伴って上昇している。</t>
    <rPh sb="1" eb="3">
      <t>レイワ</t>
    </rPh>
    <rPh sb="4" eb="6">
      <t>ネンド</t>
    </rPh>
    <rPh sb="12" eb="15">
      <t>シュウエキテキ</t>
    </rPh>
    <rPh sb="15" eb="17">
      <t>シュウシ</t>
    </rPh>
    <rPh sb="17" eb="19">
      <t>ヒリツ</t>
    </rPh>
    <rPh sb="20" eb="22">
      <t>リョウキン</t>
    </rPh>
    <rPh sb="22" eb="24">
      <t>カイシュウ</t>
    </rPh>
    <rPh sb="24" eb="25">
      <t>リツ</t>
    </rPh>
    <rPh sb="26" eb="28">
      <t>ゲンショウ</t>
    </rPh>
    <rPh sb="28" eb="30">
      <t>ケイコウ</t>
    </rPh>
    <rPh sb="36" eb="38">
      <t>リョウキン</t>
    </rPh>
    <rPh sb="38" eb="40">
      <t>カイシュウ</t>
    </rPh>
    <rPh sb="40" eb="41">
      <t>リツ</t>
    </rPh>
    <rPh sb="47" eb="49">
      <t>シタマワ</t>
    </rPh>
    <rPh sb="54" eb="56">
      <t>イッパン</t>
    </rPh>
    <rPh sb="56" eb="58">
      <t>カイケイ</t>
    </rPh>
    <rPh sb="61" eb="63">
      <t>クリイレ</t>
    </rPh>
    <rPh sb="63" eb="64">
      <t>キン</t>
    </rPh>
    <rPh sb="65" eb="67">
      <t>ホテン</t>
    </rPh>
    <rPh sb="71" eb="73">
      <t>ジョウキョウ</t>
    </rPh>
    <rPh sb="93" eb="96">
      <t>カミビセイ</t>
    </rPh>
    <rPh sb="96" eb="98">
      <t>チク</t>
    </rPh>
    <rPh sb="99" eb="101">
      <t>シセツ</t>
    </rPh>
    <rPh sb="101" eb="103">
      <t>コウシン</t>
    </rPh>
    <rPh sb="104" eb="105">
      <t>トモナ</t>
    </rPh>
    <rPh sb="107" eb="109">
      <t>ジョウショウ</t>
    </rPh>
    <phoneticPr fontId="4"/>
  </si>
  <si>
    <t>　管路更新率について、０％という状況ではあるが、河北地区にて道営事業との合併施工で更新を進めている。また、上美生地区での管路を含む設備更新についても進めている。</t>
    <rPh sb="1" eb="3">
      <t>カンロ</t>
    </rPh>
    <rPh sb="3" eb="5">
      <t>コウシン</t>
    </rPh>
    <rPh sb="5" eb="6">
      <t>リツ</t>
    </rPh>
    <rPh sb="16" eb="18">
      <t>ジョウキョウ</t>
    </rPh>
    <rPh sb="24" eb="26">
      <t>カワキタ</t>
    </rPh>
    <rPh sb="26" eb="28">
      <t>チク</t>
    </rPh>
    <rPh sb="30" eb="32">
      <t>ドウエイ</t>
    </rPh>
    <rPh sb="32" eb="34">
      <t>ジギョウ</t>
    </rPh>
    <rPh sb="36" eb="38">
      <t>ガッペイ</t>
    </rPh>
    <rPh sb="38" eb="40">
      <t>セコウ</t>
    </rPh>
    <rPh sb="41" eb="43">
      <t>コウシン</t>
    </rPh>
    <rPh sb="44" eb="45">
      <t>スス</t>
    </rPh>
    <rPh sb="53" eb="56">
      <t>カミビセイ</t>
    </rPh>
    <rPh sb="56" eb="58">
      <t>チク</t>
    </rPh>
    <rPh sb="60" eb="62">
      <t>カンロ</t>
    </rPh>
    <rPh sb="63" eb="64">
      <t>フク</t>
    </rPh>
    <rPh sb="65" eb="67">
      <t>セツビ</t>
    </rPh>
    <rPh sb="67" eb="69">
      <t>コウシン</t>
    </rPh>
    <rPh sb="74" eb="75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</si>
</sst>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2-432E-A0E9-6F41F2541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0.56999999999999995</c:v>
                </c:pt>
                <c:pt idx="1">
                  <c:v>0.62</c:v>
                </c:pt>
                <c:pt idx="2">
                  <c:v>0.39</c:v>
                </c:pt>
                <c:pt idx="3">
                  <c:v>0.61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52-432E-A0E9-6F41F2541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46.47</c:v>
                </c:pt>
                <c:pt idx="1">
                  <c:v>48.75</c:v>
                </c:pt>
                <c:pt idx="2">
                  <c:v>49.51</c:v>
                </c:pt>
                <c:pt idx="3">
                  <c:v>52.35</c:v>
                </c:pt>
                <c:pt idx="4">
                  <c:v>55.79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9-45A4-A1D4-7BB86F394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47.95</c:v>
                </c:pt>
                <c:pt idx="1">
                  <c:v>48.26</c:v>
                </c:pt>
                <c:pt idx="2">
                  <c:v>48.01</c:v>
                </c:pt>
                <c:pt idx="3">
                  <c:v>49.08</c:v>
                </c:pt>
                <c:pt idx="4">
                  <c:v>51.46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9-45A4-A1D4-7BB86F394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82.46</c:v>
                </c:pt>
                <c:pt idx="1">
                  <c:v>81.7</c:v>
                </c:pt>
                <c:pt idx="2">
                  <c:v>79.45</c:v>
                </c:pt>
                <c:pt idx="3">
                  <c:v>77.599999999999994</c:v>
                </c:pt>
                <c:pt idx="4">
                  <c:v>75.86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9-4086-A9D2-E283F749B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74.900000000000006</c:v>
                </c:pt>
                <c:pt idx="1">
                  <c:v>72.72</c:v>
                </c:pt>
                <c:pt idx="2">
                  <c:v>72.75</c:v>
                </c:pt>
                <c:pt idx="3">
                  <c:v>71.27</c:v>
                </c:pt>
                <c:pt idx="4">
                  <c:v>68.58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9-4086-A9D2-E283F749B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80.680000000000007</c:v>
                </c:pt>
                <c:pt idx="1">
                  <c:v>99.3</c:v>
                </c:pt>
                <c:pt idx="2">
                  <c:v>101.9</c:v>
                </c:pt>
                <c:pt idx="3">
                  <c:v>125.66</c:v>
                </c:pt>
                <c:pt idx="4">
                  <c:v>117.17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B-48E0-A696-E0DF0260E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74.05</c:v>
                </c:pt>
                <c:pt idx="1">
                  <c:v>73.25</c:v>
                </c:pt>
                <c:pt idx="2">
                  <c:v>75.06</c:v>
                </c:pt>
                <c:pt idx="3">
                  <c:v>73.22</c:v>
                </c:pt>
                <c:pt idx="4">
                  <c:v>69.05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B-48E0-A696-E0DF0260E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D-4F26-BE52-FC1977215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3D-4F26-BE52-FC1977215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0-4339-A1C9-BC127A57E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0-4339-A1C9-BC127A57E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3-49B5-B8FF-FA549229D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3-49B5-B8FF-FA549229D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3-4825-8282-F6B87F06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3-4825-8282-F6B87F06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502.74</c:v>
                </c:pt>
                <c:pt idx="1">
                  <c:v>563.47</c:v>
                </c:pt>
                <c:pt idx="2">
                  <c:v>720.13</c:v>
                </c:pt>
                <c:pt idx="3">
                  <c:v>1034.43</c:v>
                </c:pt>
                <c:pt idx="4">
                  <c:v>1657.37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F-460C-BF51-EE527CFE3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1302.33</c:v>
                </c:pt>
                <c:pt idx="1">
                  <c:v>1274.21</c:v>
                </c:pt>
                <c:pt idx="2">
                  <c:v>1183.92</c:v>
                </c:pt>
                <c:pt idx="3">
                  <c:v>1128.72</c:v>
                </c:pt>
                <c:pt idx="4">
                  <c:v>1125.25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F-460C-BF51-EE527CFE3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73.25</c:v>
                </c:pt>
                <c:pt idx="1">
                  <c:v>85.68</c:v>
                </c:pt>
                <c:pt idx="2">
                  <c:v>94.45</c:v>
                </c:pt>
                <c:pt idx="3">
                  <c:v>99.97</c:v>
                </c:pt>
                <c:pt idx="4">
                  <c:v>85.43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9-4DD1-8982-D60A96CD9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40.89</c:v>
                </c:pt>
                <c:pt idx="1">
                  <c:v>41.25</c:v>
                </c:pt>
                <c:pt idx="2">
                  <c:v>42.5</c:v>
                </c:pt>
                <c:pt idx="3">
                  <c:v>41.84</c:v>
                </c:pt>
                <c:pt idx="4">
                  <c:v>41.44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9-4DD1-8982-D60A96CD9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367.84</c:v>
                </c:pt>
                <c:pt idx="1">
                  <c:v>314.10000000000002</c:v>
                </c:pt>
                <c:pt idx="2">
                  <c:v>284.68</c:v>
                </c:pt>
                <c:pt idx="3">
                  <c:v>274.16000000000003</c:v>
                </c:pt>
                <c:pt idx="4">
                  <c:v>322.11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0-4E79-98CD-5B08907C0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</c:v>
                </c:pt>
                <c:pt idx="1">
                  <c:v>383.25</c:v>
                </c:pt>
                <c:pt idx="2">
                  <c:v>377.72</c:v>
                </c:pt>
                <c:pt idx="3">
                  <c:v>390.47</c:v>
                </c:pt>
                <c:pt idx="4">
                  <c:v>403.61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E0-4E79-98CD-5B08907C0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3" spans="1:78" ht="9.75" customHeight="1" x14ac:dyDescent="0.2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8" ht="9.75" customHeight="1" x14ac:dyDescent="0.2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9" t="str">
        <f>データ!H6</f>
        <v>北海道　芽室町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7" t="s">
        <v>1</v>
      </c>
      <c r="C7" s="57"/>
      <c r="D7" s="57"/>
      <c r="E7" s="57"/>
      <c r="F7" s="57"/>
      <c r="G7" s="57"/>
      <c r="H7" s="57"/>
      <c r="I7" s="57" t="s">
        <v>2</v>
      </c>
      <c r="J7" s="57"/>
      <c r="K7" s="57"/>
      <c r="L7" s="57"/>
      <c r="M7" s="57"/>
      <c r="N7" s="57"/>
      <c r="O7" s="57"/>
      <c r="P7" s="57" t="s">
        <v>3</v>
      </c>
      <c r="Q7" s="57"/>
      <c r="R7" s="57"/>
      <c r="S7" s="57"/>
      <c r="T7" s="57"/>
      <c r="U7" s="57"/>
      <c r="V7" s="57"/>
      <c r="W7" s="57" t="s">
        <v>4</v>
      </c>
      <c r="X7" s="57"/>
      <c r="Y7" s="57"/>
      <c r="Z7" s="57"/>
      <c r="AA7" s="57"/>
      <c r="AB7" s="57"/>
      <c r="AC7" s="57"/>
      <c r="AD7" s="57" t="s">
        <v>5</v>
      </c>
      <c r="AE7" s="57"/>
      <c r="AF7" s="57"/>
      <c r="AG7" s="57"/>
      <c r="AH7" s="57"/>
      <c r="AI7" s="57"/>
      <c r="AJ7" s="57"/>
      <c r="AK7" s="2"/>
      <c r="AL7" s="57" t="s">
        <v>6</v>
      </c>
      <c r="AM7" s="57"/>
      <c r="AN7" s="57"/>
      <c r="AO7" s="57"/>
      <c r="AP7" s="57"/>
      <c r="AQ7" s="57"/>
      <c r="AR7" s="57"/>
      <c r="AS7" s="57"/>
      <c r="AT7" s="57" t="s">
        <v>7</v>
      </c>
      <c r="AU7" s="57"/>
      <c r="AV7" s="57"/>
      <c r="AW7" s="57"/>
      <c r="AX7" s="57"/>
      <c r="AY7" s="57"/>
      <c r="AZ7" s="57"/>
      <c r="BA7" s="57"/>
      <c r="BB7" s="57" t="s">
        <v>8</v>
      </c>
      <c r="BC7" s="57"/>
      <c r="BD7" s="57"/>
      <c r="BE7" s="57"/>
      <c r="BF7" s="57"/>
      <c r="BG7" s="57"/>
      <c r="BH7" s="57"/>
      <c r="BI7" s="57"/>
      <c r="BJ7" s="3"/>
      <c r="BK7" s="3"/>
      <c r="BL7" s="62" t="s">
        <v>9</v>
      </c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</row>
    <row r="8" spans="1:78" ht="18.75" customHeight="1" x14ac:dyDescent="0.2">
      <c r="A8" s="2"/>
      <c r="B8" s="65" t="str">
        <f>データ!$I$6</f>
        <v>法非適用</v>
      </c>
      <c r="C8" s="65"/>
      <c r="D8" s="65"/>
      <c r="E8" s="65"/>
      <c r="F8" s="65"/>
      <c r="G8" s="65"/>
      <c r="H8" s="65"/>
      <c r="I8" s="65" t="str">
        <f>データ!$J$6</f>
        <v>水道事業</v>
      </c>
      <c r="J8" s="65"/>
      <c r="K8" s="65"/>
      <c r="L8" s="65"/>
      <c r="M8" s="65"/>
      <c r="N8" s="65"/>
      <c r="O8" s="65"/>
      <c r="P8" s="65" t="str">
        <f>データ!$K$6</f>
        <v>簡易水道事業</v>
      </c>
      <c r="Q8" s="65"/>
      <c r="R8" s="65"/>
      <c r="S8" s="65"/>
      <c r="T8" s="65"/>
      <c r="U8" s="65"/>
      <c r="V8" s="65"/>
      <c r="W8" s="65" t="str">
        <f>データ!$L$6</f>
        <v>D4</v>
      </c>
      <c r="X8" s="65"/>
      <c r="Y8" s="65"/>
      <c r="Z8" s="65"/>
      <c r="AA8" s="65"/>
      <c r="AB8" s="65"/>
      <c r="AC8" s="65"/>
      <c r="AD8" s="65" t="str">
        <f>データ!$M$6</f>
        <v>非設置</v>
      </c>
      <c r="AE8" s="65"/>
      <c r="AF8" s="65"/>
      <c r="AG8" s="65"/>
      <c r="AH8" s="65"/>
      <c r="AI8" s="65"/>
      <c r="AJ8" s="65"/>
      <c r="AK8" s="2"/>
      <c r="AL8" s="54">
        <f>データ!$R$6</f>
        <v>18181</v>
      </c>
      <c r="AM8" s="54"/>
      <c r="AN8" s="54"/>
      <c r="AO8" s="54"/>
      <c r="AP8" s="54"/>
      <c r="AQ8" s="54"/>
      <c r="AR8" s="54"/>
      <c r="AS8" s="54"/>
      <c r="AT8" s="44">
        <f>データ!$S$6</f>
        <v>513.76</v>
      </c>
      <c r="AU8" s="44"/>
      <c r="AV8" s="44"/>
      <c r="AW8" s="44"/>
      <c r="AX8" s="44"/>
      <c r="AY8" s="44"/>
      <c r="AZ8" s="44"/>
      <c r="BA8" s="44"/>
      <c r="BB8" s="44">
        <f>データ!$T$6</f>
        <v>35.39</v>
      </c>
      <c r="BC8" s="44"/>
      <c r="BD8" s="44"/>
      <c r="BE8" s="44"/>
      <c r="BF8" s="44"/>
      <c r="BG8" s="44"/>
      <c r="BH8" s="44"/>
      <c r="BI8" s="44"/>
      <c r="BJ8" s="3"/>
      <c r="BK8" s="3"/>
      <c r="BL8" s="66" t="s">
        <v>10</v>
      </c>
      <c r="BM8" s="67"/>
      <c r="BN8" s="55" t="s">
        <v>11</v>
      </c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6"/>
    </row>
    <row r="9" spans="1:78" ht="18.75" customHeight="1" x14ac:dyDescent="0.2">
      <c r="A9" s="2"/>
      <c r="B9" s="57" t="s">
        <v>12</v>
      </c>
      <c r="C9" s="57"/>
      <c r="D9" s="57"/>
      <c r="E9" s="57"/>
      <c r="F9" s="57"/>
      <c r="G9" s="57"/>
      <c r="H9" s="57"/>
      <c r="I9" s="57" t="s">
        <v>13</v>
      </c>
      <c r="J9" s="57"/>
      <c r="K9" s="57"/>
      <c r="L9" s="57"/>
      <c r="M9" s="57"/>
      <c r="N9" s="57"/>
      <c r="O9" s="57"/>
      <c r="P9" s="57" t="s">
        <v>14</v>
      </c>
      <c r="Q9" s="57"/>
      <c r="R9" s="57"/>
      <c r="S9" s="57"/>
      <c r="T9" s="57"/>
      <c r="U9" s="57"/>
      <c r="V9" s="57"/>
      <c r="W9" s="57" t="s">
        <v>15</v>
      </c>
      <c r="X9" s="57"/>
      <c r="Y9" s="57"/>
      <c r="Z9" s="57"/>
      <c r="AA9" s="57"/>
      <c r="AB9" s="57"/>
      <c r="AC9" s="57"/>
      <c r="AD9" s="2"/>
      <c r="AE9" s="2"/>
      <c r="AF9" s="2"/>
      <c r="AG9" s="2"/>
      <c r="AH9" s="3"/>
      <c r="AI9" s="2"/>
      <c r="AJ9" s="2"/>
      <c r="AK9" s="2"/>
      <c r="AL9" s="57" t="s">
        <v>16</v>
      </c>
      <c r="AM9" s="57"/>
      <c r="AN9" s="57"/>
      <c r="AO9" s="57"/>
      <c r="AP9" s="57"/>
      <c r="AQ9" s="57"/>
      <c r="AR9" s="57"/>
      <c r="AS9" s="57"/>
      <c r="AT9" s="57" t="s">
        <v>17</v>
      </c>
      <c r="AU9" s="57"/>
      <c r="AV9" s="57"/>
      <c r="AW9" s="57"/>
      <c r="AX9" s="57"/>
      <c r="AY9" s="57"/>
      <c r="AZ9" s="57"/>
      <c r="BA9" s="57"/>
      <c r="BB9" s="57" t="s">
        <v>18</v>
      </c>
      <c r="BC9" s="57"/>
      <c r="BD9" s="57"/>
      <c r="BE9" s="57"/>
      <c r="BF9" s="57"/>
      <c r="BG9" s="57"/>
      <c r="BH9" s="57"/>
      <c r="BI9" s="57"/>
      <c r="BJ9" s="3"/>
      <c r="BK9" s="3"/>
      <c r="BL9" s="58" t="s">
        <v>19</v>
      </c>
      <c r="BM9" s="59"/>
      <c r="BN9" s="60" t="s">
        <v>20</v>
      </c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1"/>
    </row>
    <row r="10" spans="1:78" ht="18.75" customHeight="1" x14ac:dyDescent="0.2">
      <c r="A10" s="2"/>
      <c r="B10" s="44" t="str">
        <f>データ!$N$6</f>
        <v>-</v>
      </c>
      <c r="C10" s="44"/>
      <c r="D10" s="44"/>
      <c r="E10" s="44"/>
      <c r="F10" s="44"/>
      <c r="G10" s="44"/>
      <c r="H10" s="44"/>
      <c r="I10" s="44" t="str">
        <f>データ!$O$6</f>
        <v>該当数値なし</v>
      </c>
      <c r="J10" s="44"/>
      <c r="K10" s="44"/>
      <c r="L10" s="44"/>
      <c r="M10" s="44"/>
      <c r="N10" s="44"/>
      <c r="O10" s="44"/>
      <c r="P10" s="44">
        <f>データ!$P$6</f>
        <v>8.9499999999999993</v>
      </c>
      <c r="Q10" s="44"/>
      <c r="R10" s="44"/>
      <c r="S10" s="44"/>
      <c r="T10" s="44"/>
      <c r="U10" s="44"/>
      <c r="V10" s="44"/>
      <c r="W10" s="54">
        <f>データ!$Q$6</f>
        <v>5247</v>
      </c>
      <c r="X10" s="54"/>
      <c r="Y10" s="54"/>
      <c r="Z10" s="54"/>
      <c r="AA10" s="54"/>
      <c r="AB10" s="54"/>
      <c r="AC10" s="54"/>
      <c r="AD10" s="2"/>
      <c r="AE10" s="2"/>
      <c r="AF10" s="2"/>
      <c r="AG10" s="2"/>
      <c r="AH10" s="2"/>
      <c r="AI10" s="2"/>
      <c r="AJ10" s="2"/>
      <c r="AK10" s="2"/>
      <c r="AL10" s="54">
        <f>データ!$U$6</f>
        <v>1622</v>
      </c>
      <c r="AM10" s="54"/>
      <c r="AN10" s="54"/>
      <c r="AO10" s="54"/>
      <c r="AP10" s="54"/>
      <c r="AQ10" s="54"/>
      <c r="AR10" s="54"/>
      <c r="AS10" s="54"/>
      <c r="AT10" s="44">
        <f>データ!$V$6</f>
        <v>117.41</v>
      </c>
      <c r="AU10" s="44"/>
      <c r="AV10" s="44"/>
      <c r="AW10" s="44"/>
      <c r="AX10" s="44"/>
      <c r="AY10" s="44"/>
      <c r="AZ10" s="44"/>
      <c r="BA10" s="44"/>
      <c r="BB10" s="44">
        <f>データ!$W$6</f>
        <v>13.81</v>
      </c>
      <c r="BC10" s="44"/>
      <c r="BD10" s="44"/>
      <c r="BE10" s="44"/>
      <c r="BF10" s="44"/>
      <c r="BG10" s="44"/>
      <c r="BH10" s="44"/>
      <c r="BI10" s="44"/>
      <c r="BJ10" s="2"/>
      <c r="BK10" s="2"/>
      <c r="BL10" s="45" t="s">
        <v>21</v>
      </c>
      <c r="BM10" s="46"/>
      <c r="BN10" s="47" t="s">
        <v>22</v>
      </c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8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9" t="s">
        <v>23</v>
      </c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</row>
    <row r="14" spans="1:78" ht="13.5" customHeight="1" x14ac:dyDescent="0.2">
      <c r="A14" s="2"/>
      <c r="B14" s="51" t="s">
        <v>24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3"/>
      <c r="BK14" s="2"/>
      <c r="BL14" s="35" t="s">
        <v>25</v>
      </c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7"/>
    </row>
    <row r="15" spans="1:78" ht="13.5" customHeight="1" x14ac:dyDescent="0.2">
      <c r="A15" s="2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3"/>
      <c r="BK15" s="2"/>
      <c r="BL15" s="38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4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0" t="s">
        <v>115</v>
      </c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0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0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0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0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0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0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0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0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0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0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0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0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0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0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0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0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0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0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0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0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0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0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0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0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0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0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0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5" t="s">
        <v>26</v>
      </c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8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4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0" t="s">
        <v>116</v>
      </c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0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0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0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0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0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0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0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0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0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0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0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0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31"/>
    </row>
    <row r="60" spans="1:78" ht="13.5" customHeight="1" x14ac:dyDescent="0.2">
      <c r="A60" s="2"/>
      <c r="B60" s="41" t="s">
        <v>27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2"/>
      <c r="BL60" s="30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31"/>
    </row>
    <row r="61" spans="1:78" ht="13.5" customHeight="1" x14ac:dyDescent="0.2">
      <c r="A61" s="2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2"/>
      <c r="BL61" s="30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0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5" t="s">
        <v>28</v>
      </c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8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4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0" t="s">
        <v>114</v>
      </c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0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0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0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0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0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0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0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0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0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0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0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0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0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0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0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41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41</v>
      </c>
      <c r="N85" s="13" t="s">
        <v>41</v>
      </c>
      <c r="O85" s="13" t="str">
        <f>データ!EN6</f>
        <v>【0.58】</v>
      </c>
    </row>
  </sheetData>
  <sheetProtection algorithmName="SHA-512" hashValue="5qltfwcZa9IfWRZ6ymNRtg59wpclB5Du1gNZ83ThbO7IABv5J8tK48J90M7DCB4TiJ9mHntAm12s0fAy8zjY0g==" saltValue="G25uikuOQZiEDfHq/ou0Pw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43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44</v>
      </c>
      <c r="B3" s="16" t="s">
        <v>45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71" t="s">
        <v>51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7" t="s">
        <v>52</v>
      </c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 t="s">
        <v>27</v>
      </c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/>
      <c r="X4" s="70" t="s">
        <v>54</v>
      </c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 t="s">
        <v>55</v>
      </c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 t="s">
        <v>56</v>
      </c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 t="s">
        <v>57</v>
      </c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 t="s">
        <v>58</v>
      </c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 t="s">
        <v>59</v>
      </c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 t="s">
        <v>60</v>
      </c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 t="s">
        <v>61</v>
      </c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 t="s">
        <v>62</v>
      </c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 t="s">
        <v>63</v>
      </c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 t="s">
        <v>64</v>
      </c>
      <c r="EE4" s="70"/>
      <c r="EF4" s="70"/>
      <c r="EG4" s="70"/>
      <c r="EH4" s="70"/>
      <c r="EI4" s="70"/>
      <c r="EJ4" s="70"/>
      <c r="EK4" s="70"/>
      <c r="EL4" s="70"/>
      <c r="EM4" s="70"/>
      <c r="EN4" s="70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71</v>
      </c>
      <c r="N5" s="19" t="s">
        <v>72</v>
      </c>
      <c r="O5" s="19" t="s">
        <v>73</v>
      </c>
      <c r="P5" s="19" t="s">
        <v>74</v>
      </c>
      <c r="Q5" s="19" t="s">
        <v>75</v>
      </c>
      <c r="R5" s="19" t="s">
        <v>76</v>
      </c>
      <c r="S5" s="19" t="s">
        <v>77</v>
      </c>
      <c r="T5" s="19" t="s">
        <v>78</v>
      </c>
      <c r="U5" s="19" t="s">
        <v>79</v>
      </c>
      <c r="V5" s="19" t="s">
        <v>80</v>
      </c>
      <c r="W5" s="19" t="s">
        <v>81</v>
      </c>
      <c r="X5" s="19" t="s">
        <v>82</v>
      </c>
      <c r="Y5" s="19" t="s">
        <v>83</v>
      </c>
      <c r="Z5" s="19" t="s">
        <v>84</v>
      </c>
      <c r="AA5" s="19" t="s">
        <v>85</v>
      </c>
      <c r="AB5" s="19" t="s">
        <v>86</v>
      </c>
      <c r="AC5" s="19" t="s">
        <v>87</v>
      </c>
      <c r="AD5" s="19" t="s">
        <v>88</v>
      </c>
      <c r="AE5" s="19" t="s">
        <v>89</v>
      </c>
      <c r="AF5" s="19" t="s">
        <v>90</v>
      </c>
      <c r="AG5" s="19" t="s">
        <v>91</v>
      </c>
      <c r="AH5" s="19" t="s">
        <v>29</v>
      </c>
      <c r="AI5" s="19" t="s">
        <v>82</v>
      </c>
      <c r="AJ5" s="19" t="s">
        <v>83</v>
      </c>
      <c r="AK5" s="19" t="s">
        <v>84</v>
      </c>
      <c r="AL5" s="19" t="s">
        <v>85</v>
      </c>
      <c r="AM5" s="19" t="s">
        <v>86</v>
      </c>
      <c r="AN5" s="19" t="s">
        <v>87</v>
      </c>
      <c r="AO5" s="19" t="s">
        <v>88</v>
      </c>
      <c r="AP5" s="19" t="s">
        <v>89</v>
      </c>
      <c r="AQ5" s="19" t="s">
        <v>90</v>
      </c>
      <c r="AR5" s="19" t="s">
        <v>91</v>
      </c>
      <c r="AS5" s="19" t="s">
        <v>92</v>
      </c>
      <c r="AT5" s="19" t="s">
        <v>82</v>
      </c>
      <c r="AU5" s="19" t="s">
        <v>83</v>
      </c>
      <c r="AV5" s="19" t="s">
        <v>84</v>
      </c>
      <c r="AW5" s="19" t="s">
        <v>85</v>
      </c>
      <c r="AX5" s="19" t="s">
        <v>86</v>
      </c>
      <c r="AY5" s="19" t="s">
        <v>87</v>
      </c>
      <c r="AZ5" s="19" t="s">
        <v>88</v>
      </c>
      <c r="BA5" s="19" t="s">
        <v>89</v>
      </c>
      <c r="BB5" s="19" t="s">
        <v>90</v>
      </c>
      <c r="BC5" s="19" t="s">
        <v>91</v>
      </c>
      <c r="BD5" s="19" t="s">
        <v>92</v>
      </c>
      <c r="BE5" s="19" t="s">
        <v>82</v>
      </c>
      <c r="BF5" s="19" t="s">
        <v>83</v>
      </c>
      <c r="BG5" s="19" t="s">
        <v>84</v>
      </c>
      <c r="BH5" s="19" t="s">
        <v>85</v>
      </c>
      <c r="BI5" s="19" t="s">
        <v>86</v>
      </c>
      <c r="BJ5" s="19" t="s">
        <v>87</v>
      </c>
      <c r="BK5" s="19" t="s">
        <v>88</v>
      </c>
      <c r="BL5" s="19" t="s">
        <v>89</v>
      </c>
      <c r="BM5" s="19" t="s">
        <v>90</v>
      </c>
      <c r="BN5" s="19" t="s">
        <v>91</v>
      </c>
      <c r="BO5" s="19" t="s">
        <v>92</v>
      </c>
      <c r="BP5" s="19" t="s">
        <v>82</v>
      </c>
      <c r="BQ5" s="19" t="s">
        <v>83</v>
      </c>
      <c r="BR5" s="19" t="s">
        <v>84</v>
      </c>
      <c r="BS5" s="19" t="s">
        <v>85</v>
      </c>
      <c r="BT5" s="19" t="s">
        <v>86</v>
      </c>
      <c r="BU5" s="19" t="s">
        <v>87</v>
      </c>
      <c r="BV5" s="19" t="s">
        <v>88</v>
      </c>
      <c r="BW5" s="19" t="s">
        <v>89</v>
      </c>
      <c r="BX5" s="19" t="s">
        <v>90</v>
      </c>
      <c r="BY5" s="19" t="s">
        <v>91</v>
      </c>
      <c r="BZ5" s="19" t="s">
        <v>92</v>
      </c>
      <c r="CA5" s="19" t="s">
        <v>82</v>
      </c>
      <c r="CB5" s="19" t="s">
        <v>83</v>
      </c>
      <c r="CC5" s="19" t="s">
        <v>84</v>
      </c>
      <c r="CD5" s="19" t="s">
        <v>85</v>
      </c>
      <c r="CE5" s="19" t="s">
        <v>86</v>
      </c>
      <c r="CF5" s="19" t="s">
        <v>87</v>
      </c>
      <c r="CG5" s="19" t="s">
        <v>88</v>
      </c>
      <c r="CH5" s="19" t="s">
        <v>89</v>
      </c>
      <c r="CI5" s="19" t="s">
        <v>90</v>
      </c>
      <c r="CJ5" s="19" t="s">
        <v>91</v>
      </c>
      <c r="CK5" s="19" t="s">
        <v>92</v>
      </c>
      <c r="CL5" s="19" t="s">
        <v>82</v>
      </c>
      <c r="CM5" s="19" t="s">
        <v>83</v>
      </c>
      <c r="CN5" s="19" t="s">
        <v>84</v>
      </c>
      <c r="CO5" s="19" t="s">
        <v>85</v>
      </c>
      <c r="CP5" s="19" t="s">
        <v>86</v>
      </c>
      <c r="CQ5" s="19" t="s">
        <v>87</v>
      </c>
      <c r="CR5" s="19" t="s">
        <v>88</v>
      </c>
      <c r="CS5" s="19" t="s">
        <v>89</v>
      </c>
      <c r="CT5" s="19" t="s">
        <v>90</v>
      </c>
      <c r="CU5" s="19" t="s">
        <v>91</v>
      </c>
      <c r="CV5" s="19" t="s">
        <v>92</v>
      </c>
      <c r="CW5" s="19" t="s">
        <v>82</v>
      </c>
      <c r="CX5" s="19" t="s">
        <v>83</v>
      </c>
      <c r="CY5" s="19" t="s">
        <v>84</v>
      </c>
      <c r="CZ5" s="19" t="s">
        <v>85</v>
      </c>
      <c r="DA5" s="19" t="s">
        <v>86</v>
      </c>
      <c r="DB5" s="19" t="s">
        <v>87</v>
      </c>
      <c r="DC5" s="19" t="s">
        <v>88</v>
      </c>
      <c r="DD5" s="19" t="s">
        <v>89</v>
      </c>
      <c r="DE5" s="19" t="s">
        <v>90</v>
      </c>
      <c r="DF5" s="19" t="s">
        <v>91</v>
      </c>
      <c r="DG5" s="19" t="s">
        <v>92</v>
      </c>
      <c r="DH5" s="19" t="s">
        <v>82</v>
      </c>
      <c r="DI5" s="19" t="s">
        <v>83</v>
      </c>
      <c r="DJ5" s="19" t="s">
        <v>84</v>
      </c>
      <c r="DK5" s="19" t="s">
        <v>85</v>
      </c>
      <c r="DL5" s="19" t="s">
        <v>86</v>
      </c>
      <c r="DM5" s="19" t="s">
        <v>87</v>
      </c>
      <c r="DN5" s="19" t="s">
        <v>88</v>
      </c>
      <c r="DO5" s="19" t="s">
        <v>89</v>
      </c>
      <c r="DP5" s="19" t="s">
        <v>90</v>
      </c>
      <c r="DQ5" s="19" t="s">
        <v>91</v>
      </c>
      <c r="DR5" s="19" t="s">
        <v>92</v>
      </c>
      <c r="DS5" s="19" t="s">
        <v>82</v>
      </c>
      <c r="DT5" s="19" t="s">
        <v>83</v>
      </c>
      <c r="DU5" s="19" t="s">
        <v>84</v>
      </c>
      <c r="DV5" s="19" t="s">
        <v>85</v>
      </c>
      <c r="DW5" s="19" t="s">
        <v>86</v>
      </c>
      <c r="DX5" s="19" t="s">
        <v>87</v>
      </c>
      <c r="DY5" s="19" t="s">
        <v>88</v>
      </c>
      <c r="DZ5" s="19" t="s">
        <v>89</v>
      </c>
      <c r="EA5" s="19" t="s">
        <v>90</v>
      </c>
      <c r="EB5" s="19" t="s">
        <v>91</v>
      </c>
      <c r="EC5" s="19" t="s">
        <v>92</v>
      </c>
      <c r="ED5" s="19" t="s">
        <v>82</v>
      </c>
      <c r="EE5" s="19" t="s">
        <v>83</v>
      </c>
      <c r="EF5" s="19" t="s">
        <v>84</v>
      </c>
      <c r="EG5" s="19" t="s">
        <v>85</v>
      </c>
      <c r="EH5" s="19" t="s">
        <v>86</v>
      </c>
      <c r="EI5" s="19" t="s">
        <v>87</v>
      </c>
      <c r="EJ5" s="19" t="s">
        <v>88</v>
      </c>
      <c r="EK5" s="19" t="s">
        <v>89</v>
      </c>
      <c r="EL5" s="19" t="s">
        <v>90</v>
      </c>
      <c r="EM5" s="19" t="s">
        <v>91</v>
      </c>
      <c r="EN5" s="19" t="s">
        <v>92</v>
      </c>
    </row>
    <row r="6" spans="1:144" s="23" customFormat="1" x14ac:dyDescent="0.2">
      <c r="A6" s="15" t="s">
        <v>93</v>
      </c>
      <c r="B6" s="20">
        <f>B7</f>
        <v>2021</v>
      </c>
      <c r="C6" s="20">
        <f t="shared" ref="C6:W6" si="3">C7</f>
        <v>16373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北海道　芽室町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8.9499999999999993</v>
      </c>
      <c r="Q6" s="21">
        <f t="shared" si="3"/>
        <v>5247</v>
      </c>
      <c r="R6" s="21">
        <f t="shared" si="3"/>
        <v>18181</v>
      </c>
      <c r="S6" s="21">
        <f t="shared" si="3"/>
        <v>513.76</v>
      </c>
      <c r="T6" s="21">
        <f t="shared" si="3"/>
        <v>35.39</v>
      </c>
      <c r="U6" s="21">
        <f t="shared" si="3"/>
        <v>1622</v>
      </c>
      <c r="V6" s="21">
        <f t="shared" si="3"/>
        <v>117.41</v>
      </c>
      <c r="W6" s="21">
        <f t="shared" si="3"/>
        <v>13.81</v>
      </c>
      <c r="X6" s="22">
        <f>IF(X7="",NA(),X7)</f>
        <v>80.680000000000007</v>
      </c>
      <c r="Y6" s="22">
        <f t="shared" ref="Y6:AG6" si="4">IF(Y7="",NA(),Y7)</f>
        <v>99.3</v>
      </c>
      <c r="Z6" s="22">
        <f t="shared" si="4"/>
        <v>101.9</v>
      </c>
      <c r="AA6" s="22">
        <f t="shared" si="4"/>
        <v>125.66</v>
      </c>
      <c r="AB6" s="22">
        <f t="shared" si="4"/>
        <v>117.17</v>
      </c>
      <c r="AC6" s="22">
        <f t="shared" si="4"/>
        <v>74.05</v>
      </c>
      <c r="AD6" s="22">
        <f t="shared" si="4"/>
        <v>73.25</v>
      </c>
      <c r="AE6" s="22">
        <f t="shared" si="4"/>
        <v>75.06</v>
      </c>
      <c r="AF6" s="22">
        <f t="shared" si="4"/>
        <v>73.22</v>
      </c>
      <c r="AG6" s="22">
        <f t="shared" si="4"/>
        <v>69.05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502.74</v>
      </c>
      <c r="BF6" s="22">
        <f t="shared" ref="BF6:BN6" si="7">IF(BF7="",NA(),BF7)</f>
        <v>563.47</v>
      </c>
      <c r="BG6" s="22">
        <f t="shared" si="7"/>
        <v>720.13</v>
      </c>
      <c r="BH6" s="22">
        <f t="shared" si="7"/>
        <v>1034.43</v>
      </c>
      <c r="BI6" s="22">
        <f t="shared" si="7"/>
        <v>1657.37</v>
      </c>
      <c r="BJ6" s="22">
        <f t="shared" si="7"/>
        <v>1302.33</v>
      </c>
      <c r="BK6" s="22">
        <f t="shared" si="7"/>
        <v>1274.21</v>
      </c>
      <c r="BL6" s="22">
        <f t="shared" si="7"/>
        <v>1183.92</v>
      </c>
      <c r="BM6" s="22">
        <f t="shared" si="7"/>
        <v>1128.72</v>
      </c>
      <c r="BN6" s="22">
        <f t="shared" si="7"/>
        <v>1125.25</v>
      </c>
      <c r="BO6" s="21" t="str">
        <f>IF(BO7="","",IF(BO7="-","【-】","【"&amp;SUBSTITUTE(TEXT(BO7,"#,##0.00"),"-","△")&amp;"】"))</f>
        <v>【940.88】</v>
      </c>
      <c r="BP6" s="22">
        <f>IF(BP7="",NA(),BP7)</f>
        <v>73.25</v>
      </c>
      <c r="BQ6" s="22">
        <f t="shared" ref="BQ6:BY6" si="8">IF(BQ7="",NA(),BQ7)</f>
        <v>85.68</v>
      </c>
      <c r="BR6" s="22">
        <f t="shared" si="8"/>
        <v>94.45</v>
      </c>
      <c r="BS6" s="22">
        <f t="shared" si="8"/>
        <v>99.97</v>
      </c>
      <c r="BT6" s="22">
        <f t="shared" si="8"/>
        <v>85.43</v>
      </c>
      <c r="BU6" s="22">
        <f t="shared" si="8"/>
        <v>40.89</v>
      </c>
      <c r="BV6" s="22">
        <f t="shared" si="8"/>
        <v>41.25</v>
      </c>
      <c r="BW6" s="22">
        <f t="shared" si="8"/>
        <v>42.5</v>
      </c>
      <c r="BX6" s="22">
        <f t="shared" si="8"/>
        <v>41.84</v>
      </c>
      <c r="BY6" s="22">
        <f t="shared" si="8"/>
        <v>41.44</v>
      </c>
      <c r="BZ6" s="21" t="str">
        <f>IF(BZ7="","",IF(BZ7="-","【-】","【"&amp;SUBSTITUTE(TEXT(BZ7,"#,##0.00"),"-","△")&amp;"】"))</f>
        <v>【54.59】</v>
      </c>
      <c r="CA6" s="22">
        <f>IF(CA7="",NA(),CA7)</f>
        <v>367.84</v>
      </c>
      <c r="CB6" s="22">
        <f t="shared" ref="CB6:CJ6" si="9">IF(CB7="",NA(),CB7)</f>
        <v>314.10000000000002</v>
      </c>
      <c r="CC6" s="22">
        <f t="shared" si="9"/>
        <v>284.68</v>
      </c>
      <c r="CD6" s="22">
        <f t="shared" si="9"/>
        <v>274.16000000000003</v>
      </c>
      <c r="CE6" s="22">
        <f t="shared" si="9"/>
        <v>322.11</v>
      </c>
      <c r="CF6" s="22">
        <f t="shared" si="9"/>
        <v>383.2</v>
      </c>
      <c r="CG6" s="22">
        <f t="shared" si="9"/>
        <v>383.25</v>
      </c>
      <c r="CH6" s="22">
        <f t="shared" si="9"/>
        <v>377.72</v>
      </c>
      <c r="CI6" s="22">
        <f t="shared" si="9"/>
        <v>390.47</v>
      </c>
      <c r="CJ6" s="22">
        <f t="shared" si="9"/>
        <v>403.61</v>
      </c>
      <c r="CK6" s="21" t="str">
        <f>IF(CK7="","",IF(CK7="-","【-】","【"&amp;SUBSTITUTE(TEXT(CK7,"#,##0.00"),"-","△")&amp;"】"))</f>
        <v>【301.20】</v>
      </c>
      <c r="CL6" s="22">
        <f>IF(CL7="",NA(),CL7)</f>
        <v>46.47</v>
      </c>
      <c r="CM6" s="22">
        <f t="shared" ref="CM6:CU6" si="10">IF(CM7="",NA(),CM7)</f>
        <v>48.75</v>
      </c>
      <c r="CN6" s="22">
        <f t="shared" si="10"/>
        <v>49.51</v>
      </c>
      <c r="CO6" s="22">
        <f t="shared" si="10"/>
        <v>52.35</v>
      </c>
      <c r="CP6" s="22">
        <f t="shared" si="10"/>
        <v>55.79</v>
      </c>
      <c r="CQ6" s="22">
        <f t="shared" si="10"/>
        <v>47.95</v>
      </c>
      <c r="CR6" s="22">
        <f t="shared" si="10"/>
        <v>48.26</v>
      </c>
      <c r="CS6" s="22">
        <f t="shared" si="10"/>
        <v>48.01</v>
      </c>
      <c r="CT6" s="22">
        <f t="shared" si="10"/>
        <v>49.08</v>
      </c>
      <c r="CU6" s="22">
        <f t="shared" si="10"/>
        <v>51.46</v>
      </c>
      <c r="CV6" s="21" t="str">
        <f>IF(CV7="","",IF(CV7="-","【-】","【"&amp;SUBSTITUTE(TEXT(CV7,"#,##0.00"),"-","△")&amp;"】"))</f>
        <v>【56.42】</v>
      </c>
      <c r="CW6" s="22">
        <f>IF(CW7="",NA(),CW7)</f>
        <v>82.46</v>
      </c>
      <c r="CX6" s="22">
        <f t="shared" ref="CX6:DF6" si="11">IF(CX7="",NA(),CX7)</f>
        <v>81.7</v>
      </c>
      <c r="CY6" s="22">
        <f t="shared" si="11"/>
        <v>79.45</v>
      </c>
      <c r="CZ6" s="22">
        <f t="shared" si="11"/>
        <v>77.599999999999994</v>
      </c>
      <c r="DA6" s="22">
        <f t="shared" si="11"/>
        <v>75.86</v>
      </c>
      <c r="DB6" s="22">
        <f t="shared" si="11"/>
        <v>74.900000000000006</v>
      </c>
      <c r="DC6" s="22">
        <f t="shared" si="11"/>
        <v>72.72</v>
      </c>
      <c r="DD6" s="22">
        <f t="shared" si="11"/>
        <v>72.75</v>
      </c>
      <c r="DE6" s="22">
        <f t="shared" si="11"/>
        <v>71.27</v>
      </c>
      <c r="DF6" s="22">
        <f t="shared" si="11"/>
        <v>68.58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0.56999999999999995</v>
      </c>
      <c r="EJ6" s="22">
        <f t="shared" si="14"/>
        <v>0.62</v>
      </c>
      <c r="EK6" s="22">
        <f t="shared" si="14"/>
        <v>0.39</v>
      </c>
      <c r="EL6" s="22">
        <f t="shared" si="14"/>
        <v>0.61</v>
      </c>
      <c r="EM6" s="22">
        <f t="shared" si="14"/>
        <v>0.4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2">
      <c r="A7" s="15"/>
      <c r="B7" s="24">
        <v>2021</v>
      </c>
      <c r="C7" s="24">
        <v>16373</v>
      </c>
      <c r="D7" s="24">
        <v>47</v>
      </c>
      <c r="E7" s="24">
        <v>1</v>
      </c>
      <c r="F7" s="24">
        <v>0</v>
      </c>
      <c r="G7" s="24">
        <v>0</v>
      </c>
      <c r="H7" s="24" t="s">
        <v>94</v>
      </c>
      <c r="I7" s="24" t="s">
        <v>95</v>
      </c>
      <c r="J7" s="24" t="s">
        <v>96</v>
      </c>
      <c r="K7" s="24" t="s">
        <v>97</v>
      </c>
      <c r="L7" s="24" t="s">
        <v>98</v>
      </c>
      <c r="M7" s="24" t="s">
        <v>99</v>
      </c>
      <c r="N7" s="25" t="s">
        <v>100</v>
      </c>
      <c r="O7" s="25" t="s">
        <v>101</v>
      </c>
      <c r="P7" s="25">
        <v>8.9499999999999993</v>
      </c>
      <c r="Q7" s="25">
        <v>5247</v>
      </c>
      <c r="R7" s="25">
        <v>18181</v>
      </c>
      <c r="S7" s="25">
        <v>513.76</v>
      </c>
      <c r="T7" s="25">
        <v>35.39</v>
      </c>
      <c r="U7" s="25">
        <v>1622</v>
      </c>
      <c r="V7" s="25">
        <v>117.41</v>
      </c>
      <c r="W7" s="25">
        <v>13.81</v>
      </c>
      <c r="X7" s="25">
        <v>80.680000000000007</v>
      </c>
      <c r="Y7" s="25">
        <v>99.3</v>
      </c>
      <c r="Z7" s="25">
        <v>101.9</v>
      </c>
      <c r="AA7" s="25">
        <v>125.66</v>
      </c>
      <c r="AB7" s="25">
        <v>117.17</v>
      </c>
      <c r="AC7" s="25">
        <v>74.05</v>
      </c>
      <c r="AD7" s="25">
        <v>73.25</v>
      </c>
      <c r="AE7" s="25">
        <v>75.06</v>
      </c>
      <c r="AF7" s="25">
        <v>73.22</v>
      </c>
      <c r="AG7" s="25">
        <v>69.05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502.74</v>
      </c>
      <c r="BF7" s="25">
        <v>563.47</v>
      </c>
      <c r="BG7" s="25">
        <v>720.13</v>
      </c>
      <c r="BH7" s="25">
        <v>1034.43</v>
      </c>
      <c r="BI7" s="25">
        <v>1657.37</v>
      </c>
      <c r="BJ7" s="25">
        <v>1302.33</v>
      </c>
      <c r="BK7" s="25">
        <v>1274.21</v>
      </c>
      <c r="BL7" s="25">
        <v>1183.92</v>
      </c>
      <c r="BM7" s="25">
        <v>1128.72</v>
      </c>
      <c r="BN7" s="25">
        <v>1125.25</v>
      </c>
      <c r="BO7" s="25">
        <v>940.88</v>
      </c>
      <c r="BP7" s="25">
        <v>73.25</v>
      </c>
      <c r="BQ7" s="25">
        <v>85.68</v>
      </c>
      <c r="BR7" s="25">
        <v>94.45</v>
      </c>
      <c r="BS7" s="25">
        <v>99.97</v>
      </c>
      <c r="BT7" s="25">
        <v>85.43</v>
      </c>
      <c r="BU7" s="25">
        <v>40.89</v>
      </c>
      <c r="BV7" s="25">
        <v>41.25</v>
      </c>
      <c r="BW7" s="25">
        <v>42.5</v>
      </c>
      <c r="BX7" s="25">
        <v>41.84</v>
      </c>
      <c r="BY7" s="25">
        <v>41.44</v>
      </c>
      <c r="BZ7" s="25">
        <v>54.59</v>
      </c>
      <c r="CA7" s="25">
        <v>367.84</v>
      </c>
      <c r="CB7" s="25">
        <v>314.10000000000002</v>
      </c>
      <c r="CC7" s="25">
        <v>284.68</v>
      </c>
      <c r="CD7" s="25">
        <v>274.16000000000003</v>
      </c>
      <c r="CE7" s="25">
        <v>322.11</v>
      </c>
      <c r="CF7" s="25">
        <v>383.2</v>
      </c>
      <c r="CG7" s="25">
        <v>383.25</v>
      </c>
      <c r="CH7" s="25">
        <v>377.72</v>
      </c>
      <c r="CI7" s="25">
        <v>390.47</v>
      </c>
      <c r="CJ7" s="25">
        <v>403.61</v>
      </c>
      <c r="CK7" s="25">
        <v>301.2</v>
      </c>
      <c r="CL7" s="25">
        <v>46.47</v>
      </c>
      <c r="CM7" s="25">
        <v>48.75</v>
      </c>
      <c r="CN7" s="25">
        <v>49.51</v>
      </c>
      <c r="CO7" s="25">
        <v>52.35</v>
      </c>
      <c r="CP7" s="25">
        <v>55.79</v>
      </c>
      <c r="CQ7" s="25">
        <v>47.95</v>
      </c>
      <c r="CR7" s="25">
        <v>48.26</v>
      </c>
      <c r="CS7" s="25">
        <v>48.01</v>
      </c>
      <c r="CT7" s="25">
        <v>49.08</v>
      </c>
      <c r="CU7" s="25">
        <v>51.46</v>
      </c>
      <c r="CV7" s="25">
        <v>56.42</v>
      </c>
      <c r="CW7" s="25">
        <v>82.46</v>
      </c>
      <c r="CX7" s="25">
        <v>81.7</v>
      </c>
      <c r="CY7" s="25">
        <v>79.45</v>
      </c>
      <c r="CZ7" s="25">
        <v>77.599999999999994</v>
      </c>
      <c r="DA7" s="25">
        <v>75.86</v>
      </c>
      <c r="DB7" s="25">
        <v>74.900000000000006</v>
      </c>
      <c r="DC7" s="25">
        <v>72.72</v>
      </c>
      <c r="DD7" s="25">
        <v>72.75</v>
      </c>
      <c r="DE7" s="25">
        <v>71.27</v>
      </c>
      <c r="DF7" s="25">
        <v>68.58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0.56999999999999995</v>
      </c>
      <c r="EJ7" s="25">
        <v>0.62</v>
      </c>
      <c r="EK7" s="25">
        <v>0.39</v>
      </c>
      <c r="EL7" s="25">
        <v>0.61</v>
      </c>
      <c r="EM7" s="25">
        <v>0.4</v>
      </c>
      <c r="EN7" s="25">
        <v>0.57999999999999996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2">
      <c r="A9" s="27"/>
      <c r="B9" s="27" t="s">
        <v>102</v>
      </c>
      <c r="C9" s="27" t="s">
        <v>103</v>
      </c>
      <c r="D9" s="27" t="s">
        <v>104</v>
      </c>
      <c r="E9" s="27" t="s">
        <v>105</v>
      </c>
      <c r="F9" s="27" t="s">
        <v>106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7" t="s">
        <v>45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4" x14ac:dyDescent="0.2">
      <c r="B13" t="s">
        <v>109</v>
      </c>
      <c r="C13" t="s">
        <v>110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2022-12-01T01:08:40Z</dcterms:created>
  <dcterms:modified xsi:type="dcterms:W3CDTF">2023-01-20T03:12:29Z</dcterms:modified>
  <cp:category/>
</cp:coreProperties>
</file>