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emfs201\共有ディスク\190水道課\70水道庶務係\03HP関係\R6\経営比較分析表\"/>
    </mc:Choice>
  </mc:AlternateContent>
  <workbookProtection workbookAlgorithmName="SHA-512" workbookHashValue="s4AOmaQM+gL7HPNctniuz0+v3wMlvxK1zZ5fHVFCDFv7etTNb2BaZEMV97Jc2I/Afi0TuKRUws6SzitfovwbUw==" workbookSaltValue="XTlzmF65eiV3CAMFATXgFg==" workbookSpinCount="100000" lockStructure="1"/>
  <bookViews>
    <workbookView xWindow="0" yWindow="0" windowWidth="23040" windowHeight="9210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<sst xmlns="http://schemas.openxmlformats.org/spreadsheetml/2006/main" count="233" uniqueCount="118">
  <si>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</si>
  <si>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</si>
  <si>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</si>
  <si>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</si>
  <si>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</si>
  <si>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</si>
  <si>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</si>
  <si>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</si>
  <si>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</si>
  <si>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</si>
  <si>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</si>
  <si>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</si>
  <si>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</si>
  <si>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</si>
  <si>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</si>
  <si>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</si>
  <si>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</si>
  <si>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</si>
  <si>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</si>
  <si>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</si>
  <si>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</si>
  <si>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</si>
  <si>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</si>
  <si>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</si>
  <si>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</si>
  <si>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</si>
  <si>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</si>
  <si>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</si>
  <si>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</si>
  <si>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</si>
  <si>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</si>
  <si>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</si>
  <si>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</si>
  <si>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</si>
  <si>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</si>
  <si>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</si>
  <si>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</si>
  <si>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</si>
  <si>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</si>
  <si>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</si>
  <si>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</si>
  <si>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</si>
  <si>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</si>
  <si>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</si>
  <si>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</si>
  <si>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</si>
  <si>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</si>
  <si>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</si>
  <si>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</si>
  <si>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</si>
  <si>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</si>
  <si>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</si>
  <si>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</si>
  <si>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</si>
  <si>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</si>
  <si>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</si>
  <si>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</si>
  <si>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</si>
  <si>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</si>
  <si>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</si>
  <si>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</si>
  <si>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</si>
  <si>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</si>
  <si>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</si>
  <si>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</si>
  <si>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</si>
  <si>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</si>
  <si>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</si>
  <si>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</si>
  <si>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</si>
  <si>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</si>
  <si>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</si>
  <si>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</si>
  <si>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</si>
  <si>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</si>
  <si>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</si>
  <si>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</si>
  <si>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</si>
  <si>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</si>
  <si>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</si>
  <si>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</si>
  <si>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</si>
  <si>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</si>
  <si>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</si>
  <si>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</si>
  <si>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</si>
  <si>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</si>
  <si>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</si>
  <si>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</si>
  <si>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</si>
  <si>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</si>
  <si>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</si>
  <si>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</si>
  <si>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</si>
  <si>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</si>
  <si>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</si>
  <si>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芽室町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</si>
  <si>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</si>
  <si>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</si>
  <si>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</si>
  <si>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</si>
  <si>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</si>
  <si>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</si>
  <si>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</si>
  <si>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</si>
  <si>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</si>
  <si>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</si>
  <si>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</si>
  <si>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</si>
  <si>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</si>
  <si>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</si>
  <si>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</si>
  <si>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</si>
  <si>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</si>
  <si>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</si>
  <si>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前年度同様、物価高騰対策として、４か月間の基本料金減免を実施したことから、企業債残高対給水収益比率、料金回収率、給水原価、有収率に影響が出ている。なお、減免による減収分については一般会計補助金で補填している。
　また、料金回収率は100％を下回っており、一般会計からの繰入金で補填している状況である。
　</t>
    <rPh sb="1" eb="3">
      <t>ゼンネン</t>
    </rPh>
    <rPh sb="3" eb="4">
      <t>ド</t>
    </rPh>
    <rPh sb="4" eb="6">
      <t>ドウヨウ</t>
    </rPh>
    <rPh sb="66" eb="68">
      <t>エイキョウ</t>
    </rPh>
    <rPh sb="69" eb="70">
      <t>デ</t>
    </rPh>
    <rPh sb="110" eb="112">
      <t>リョウキン</t>
    </rPh>
    <rPh sb="112" eb="114">
      <t>カイシュウ</t>
    </rPh>
    <rPh sb="114" eb="115">
      <t>リツ</t>
    </rPh>
    <rPh sb="121" eb="123">
      <t>シタマワ</t>
    </rPh>
    <rPh sb="128" eb="130">
      <t>イッパン</t>
    </rPh>
    <rPh sb="130" eb="132">
      <t>カイケイ</t>
    </rPh>
    <rPh sb="135" eb="137">
      <t>クリイレ</t>
    </rPh>
    <rPh sb="137" eb="138">
      <t>キン</t>
    </rPh>
    <rPh sb="139" eb="141">
      <t>ホテン</t>
    </rPh>
    <rPh sb="145" eb="147">
      <t>ジョウキョウ</t>
    </rPh>
    <phoneticPr fontId="4"/>
  </si>
  <si>
    <t>　施設等の老朽化による更新費用の増加が予想される。令和６年４月より上水道事業との会計統合により法適化しており、経営状況がより明確となるため、上水道事業と一体で経営改善について検討していく。</t>
    <rPh sb="1" eb="3">
      <t>シセツ</t>
    </rPh>
    <rPh sb="3" eb="4">
      <t>トウ</t>
    </rPh>
    <rPh sb="5" eb="8">
      <t>ロウキュウカ</t>
    </rPh>
    <rPh sb="11" eb="13">
      <t>コウシン</t>
    </rPh>
    <rPh sb="13" eb="15">
      <t>ヒヨウ</t>
    </rPh>
    <rPh sb="16" eb="18">
      <t>ゾウカ</t>
    </rPh>
    <rPh sb="19" eb="21">
      <t>ヨソウ</t>
    </rPh>
    <rPh sb="25" eb="27">
      <t>レイワ</t>
    </rPh>
    <rPh sb="28" eb="29">
      <t>ネン</t>
    </rPh>
    <rPh sb="30" eb="31">
      <t>ガツ</t>
    </rPh>
    <rPh sb="33" eb="35">
      <t>ジョウスイ</t>
    </rPh>
    <rPh sb="35" eb="36">
      <t>ドウ</t>
    </rPh>
    <rPh sb="36" eb="38">
      <t>ジギョウ</t>
    </rPh>
    <rPh sb="40" eb="42">
      <t>カイケイ</t>
    </rPh>
    <rPh sb="42" eb="44">
      <t>トウゴウ</t>
    </rPh>
    <rPh sb="47" eb="48">
      <t>ホウ</t>
    </rPh>
    <rPh sb="48" eb="49">
      <t>テキ</t>
    </rPh>
    <rPh sb="49" eb="50">
      <t>カ</t>
    </rPh>
    <rPh sb="55" eb="57">
      <t>ケイエイ</t>
    </rPh>
    <rPh sb="57" eb="59">
      <t>ジョウキョウ</t>
    </rPh>
    <rPh sb="62" eb="64">
      <t>メイカク</t>
    </rPh>
    <rPh sb="70" eb="73">
      <t>ジョウスイドウ</t>
    </rPh>
    <rPh sb="73" eb="75">
      <t>ジギョウ</t>
    </rPh>
    <rPh sb="76" eb="78">
      <t>イッタイ</t>
    </rPh>
    <rPh sb="79" eb="81">
      <t>ケイエイ</t>
    </rPh>
    <rPh sb="81" eb="83">
      <t>カイゼン</t>
    </rPh>
    <rPh sb="87" eb="89">
      <t>ケントウ</t>
    </rPh>
    <phoneticPr fontId="4"/>
  </si>
  <si>
    <t>　管路更新率については、当該年度更新管路延長は前年度を下回っているが、河北地区における道営事業との合併施工での更新を実施している。</t>
    <rPh sb="1" eb="3">
      <t>カンロ</t>
    </rPh>
    <rPh sb="3" eb="5">
      <t>コウシン</t>
    </rPh>
    <rPh sb="5" eb="6">
      <t>リツ</t>
    </rPh>
    <rPh sb="35" eb="37">
      <t>カワキタ</t>
    </rPh>
    <rPh sb="37" eb="39">
      <t>チク</t>
    </rPh>
    <rPh sb="43" eb="45">
      <t>ドウエイ</t>
    </rPh>
    <rPh sb="45" eb="47">
      <t>ジギョウ</t>
    </rPh>
    <rPh sb="49" eb="51">
      <t>ガッペイ</t>
    </rPh>
    <rPh sb="51" eb="53">
      <t>セコウ</t>
    </rPh>
    <rPh sb="55" eb="57">
      <t>コウシン</t>
    </rPh>
    <rPh sb="58" eb="60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</si>
</sst>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5.5</c:v>
                </c:pt>
                <c:pt idx="4" formatCode="#,##0.00;&quot;△&quot;#,##0.00;&quot;-&quot;">
                  <c:v>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F9-486A-B86F-5DB1C4E7D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0.39</c:v>
                </c:pt>
                <c:pt idx="1">
                  <c:v>0.61</c:v>
                </c:pt>
                <c:pt idx="2">
                  <c:v>0.4</c:v>
                </c:pt>
                <c:pt idx="3">
                  <c:v>0.59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F9-486A-B86F-5DB1C4E7D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49.51</c:v>
                </c:pt>
                <c:pt idx="1">
                  <c:v>52.35</c:v>
                </c:pt>
                <c:pt idx="2">
                  <c:v>55.79</c:v>
                </c:pt>
                <c:pt idx="3">
                  <c:v>63.42</c:v>
                </c:pt>
                <c:pt idx="4">
                  <c:v>70.72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98-4C23-A769-1EF1CAA5B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48.01</c:v>
                </c:pt>
                <c:pt idx="1">
                  <c:v>49.08</c:v>
                </c:pt>
                <c:pt idx="2">
                  <c:v>51.46</c:v>
                </c:pt>
                <c:pt idx="3">
                  <c:v>51.84</c:v>
                </c:pt>
                <c:pt idx="4">
                  <c:v>52.34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98-4C23-A769-1EF1CAA5B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79.45</c:v>
                </c:pt>
                <c:pt idx="1">
                  <c:v>77.599999999999994</c:v>
                </c:pt>
                <c:pt idx="2">
                  <c:v>75.86</c:v>
                </c:pt>
                <c:pt idx="3">
                  <c:v>59.03</c:v>
                </c:pt>
                <c:pt idx="4">
                  <c:v>52.88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51-4388-AF3F-F6200914E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72.75</c:v>
                </c:pt>
                <c:pt idx="1">
                  <c:v>71.27</c:v>
                </c:pt>
                <c:pt idx="2">
                  <c:v>68.58</c:v>
                </c:pt>
                <c:pt idx="3">
                  <c:v>67.94</c:v>
                </c:pt>
                <c:pt idx="4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51-4388-AF3F-F6200914E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101.9</c:v>
                </c:pt>
                <c:pt idx="1">
                  <c:v>125.66</c:v>
                </c:pt>
                <c:pt idx="2">
                  <c:v>117.17</c:v>
                </c:pt>
                <c:pt idx="3">
                  <c:v>97.24</c:v>
                </c:pt>
                <c:pt idx="4">
                  <c:v>108.21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C-4414-9BCE-47E0DBEB3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75.06</c:v>
                </c:pt>
                <c:pt idx="1">
                  <c:v>73.22</c:v>
                </c:pt>
                <c:pt idx="2">
                  <c:v>69.05</c:v>
                </c:pt>
                <c:pt idx="3">
                  <c:v>67.02</c:v>
                </c:pt>
                <c:pt idx="4">
                  <c:v>71.319999999999993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EC-4414-9BCE-47E0DBEB3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BB-4820-BDB9-473BD7E1E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BB-4820-BDB9-473BD7E1E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53-4C17-96D8-3CB583413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53-4C17-96D8-3CB583413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5-4266-AF6B-845E23D7E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C5-4266-AF6B-845E23D7E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9-4C26-AC86-AFCD9BCCE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9-4C26-AC86-AFCD9BCCE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720.13</c:v>
                </c:pt>
                <c:pt idx="1">
                  <c:v>1034.43</c:v>
                </c:pt>
                <c:pt idx="2">
                  <c:v>1657.37</c:v>
                </c:pt>
                <c:pt idx="3">
                  <c:v>2316.06</c:v>
                </c:pt>
                <c:pt idx="4">
                  <c:v>2585.11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4-4FC5-ABB0-DE85CC6CF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1183.92</c:v>
                </c:pt>
                <c:pt idx="1">
                  <c:v>1128.72</c:v>
                </c:pt>
                <c:pt idx="2">
                  <c:v>1125.25</c:v>
                </c:pt>
                <c:pt idx="3">
                  <c:v>1157.05</c:v>
                </c:pt>
                <c:pt idx="4">
                  <c:v>1228.8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34-4FC5-ABB0-DE85CC6CF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94.45</c:v>
                </c:pt>
                <c:pt idx="1">
                  <c:v>99.97</c:v>
                </c:pt>
                <c:pt idx="2">
                  <c:v>85.43</c:v>
                </c:pt>
                <c:pt idx="3">
                  <c:v>61.9</c:v>
                </c:pt>
                <c:pt idx="4">
                  <c:v>64.290000000000006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F-46FE-995B-C23250BB3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42.5</c:v>
                </c:pt>
                <c:pt idx="1">
                  <c:v>41.84</c:v>
                </c:pt>
                <c:pt idx="2">
                  <c:v>41.44</c:v>
                </c:pt>
                <c:pt idx="3">
                  <c:v>37.65</c:v>
                </c:pt>
                <c:pt idx="4">
                  <c:v>37.31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6F-46FE-995B-C23250BB3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284.68</c:v>
                </c:pt>
                <c:pt idx="1">
                  <c:v>274.16000000000003</c:v>
                </c:pt>
                <c:pt idx="2">
                  <c:v>322.11</c:v>
                </c:pt>
                <c:pt idx="3">
                  <c:v>454.7</c:v>
                </c:pt>
                <c:pt idx="4">
                  <c:v>414.95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B-4EE0-B788-857020DC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377.72</c:v>
                </c:pt>
                <c:pt idx="1">
                  <c:v>390.47</c:v>
                </c:pt>
                <c:pt idx="2">
                  <c:v>403.61</c:v>
                </c:pt>
                <c:pt idx="3">
                  <c:v>442.82</c:v>
                </c:pt>
                <c:pt idx="4">
                  <c:v>425.76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B-4EE0-B788-857020DC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【317.14】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北海道　芽室町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2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データ!$I$6</f>
        <v>法非適用</v>
      </c>
      <c r="C8" s="35"/>
      <c r="D8" s="35"/>
      <c r="E8" s="35"/>
      <c r="F8" s="35"/>
      <c r="G8" s="35"/>
      <c r="H8" s="35"/>
      <c r="I8" s="35" t="str">
        <f>データ!$J$6</f>
        <v>水道事業</v>
      </c>
      <c r="J8" s="35"/>
      <c r="K8" s="35"/>
      <c r="L8" s="35"/>
      <c r="M8" s="35"/>
      <c r="N8" s="35"/>
      <c r="O8" s="35"/>
      <c r="P8" s="35" t="str">
        <f>データ!$K$6</f>
        <v>簡易水道事業</v>
      </c>
      <c r="Q8" s="35"/>
      <c r="R8" s="35"/>
      <c r="S8" s="35"/>
      <c r="T8" s="35"/>
      <c r="U8" s="35"/>
      <c r="V8" s="35"/>
      <c r="W8" s="35" t="str">
        <f>データ!$L$6</f>
        <v>D4</v>
      </c>
      <c r="X8" s="35"/>
      <c r="Y8" s="35"/>
      <c r="Z8" s="35"/>
      <c r="AA8" s="35"/>
      <c r="AB8" s="35"/>
      <c r="AC8" s="35"/>
      <c r="AD8" s="35" t="str">
        <f>データ!$M$6</f>
        <v>非設置</v>
      </c>
      <c r="AE8" s="35"/>
      <c r="AF8" s="35"/>
      <c r="AG8" s="35"/>
      <c r="AH8" s="35"/>
      <c r="AI8" s="35"/>
      <c r="AJ8" s="35"/>
      <c r="AK8" s="2"/>
      <c r="AL8" s="36">
        <f>データ!$R$6</f>
        <v>17955</v>
      </c>
      <c r="AM8" s="36"/>
      <c r="AN8" s="36"/>
      <c r="AO8" s="36"/>
      <c r="AP8" s="36"/>
      <c r="AQ8" s="36"/>
      <c r="AR8" s="36"/>
      <c r="AS8" s="36"/>
      <c r="AT8" s="37">
        <f>データ!$S$6</f>
        <v>513.76</v>
      </c>
      <c r="AU8" s="37"/>
      <c r="AV8" s="37"/>
      <c r="AW8" s="37"/>
      <c r="AX8" s="37"/>
      <c r="AY8" s="37"/>
      <c r="AZ8" s="37"/>
      <c r="BA8" s="37"/>
      <c r="BB8" s="37">
        <f>データ!$T$6</f>
        <v>34.950000000000003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2"/>
      <c r="AE9" s="2"/>
      <c r="AF9" s="2"/>
      <c r="AG9" s="2"/>
      <c r="AH9" s="3"/>
      <c r="AI9" s="2"/>
      <c r="AJ9" s="2"/>
      <c r="AK9" s="2"/>
      <c r="AL9" s="31" t="s">
        <v>16</v>
      </c>
      <c r="AM9" s="31"/>
      <c r="AN9" s="31"/>
      <c r="AO9" s="31"/>
      <c r="AP9" s="31"/>
      <c r="AQ9" s="31"/>
      <c r="AR9" s="31"/>
      <c r="AS9" s="31"/>
      <c r="AT9" s="31" t="s">
        <v>17</v>
      </c>
      <c r="AU9" s="31"/>
      <c r="AV9" s="31"/>
      <c r="AW9" s="31"/>
      <c r="AX9" s="31"/>
      <c r="AY9" s="31"/>
      <c r="AZ9" s="31"/>
      <c r="BA9" s="31"/>
      <c r="BB9" s="31" t="s">
        <v>18</v>
      </c>
      <c r="BC9" s="31"/>
      <c r="BD9" s="31"/>
      <c r="BE9" s="31"/>
      <c r="BF9" s="31"/>
      <c r="BG9" s="31"/>
      <c r="BH9" s="31"/>
      <c r="BI9" s="31"/>
      <c r="BJ9" s="3"/>
      <c r="BK9" s="3"/>
      <c r="BL9" s="42" t="s">
        <v>19</v>
      </c>
      <c r="BM9" s="43"/>
      <c r="BN9" s="44" t="s">
        <v>20</v>
      </c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5"/>
    </row>
    <row r="10" spans="1:78" ht="18.75" customHeight="1" x14ac:dyDescent="0.15">
      <c r="A10" s="2"/>
      <c r="B10" s="37" t="str">
        <f>データ!$N$6</f>
        <v>-</v>
      </c>
      <c r="C10" s="37"/>
      <c r="D10" s="37"/>
      <c r="E10" s="37"/>
      <c r="F10" s="37"/>
      <c r="G10" s="37"/>
      <c r="H10" s="37"/>
      <c r="I10" s="37" t="str">
        <f>データ!$O$6</f>
        <v>該当数値なし</v>
      </c>
      <c r="J10" s="37"/>
      <c r="K10" s="37"/>
      <c r="L10" s="37"/>
      <c r="M10" s="37"/>
      <c r="N10" s="37"/>
      <c r="O10" s="37"/>
      <c r="P10" s="37">
        <f>データ!$P$6</f>
        <v>8.7899999999999991</v>
      </c>
      <c r="Q10" s="37"/>
      <c r="R10" s="37"/>
      <c r="S10" s="37"/>
      <c r="T10" s="37"/>
      <c r="U10" s="37"/>
      <c r="V10" s="37"/>
      <c r="W10" s="36">
        <f>データ!$Q$6</f>
        <v>5247</v>
      </c>
      <c r="X10" s="36"/>
      <c r="Y10" s="36"/>
      <c r="Z10" s="36"/>
      <c r="AA10" s="36"/>
      <c r="AB10" s="36"/>
      <c r="AC10" s="36"/>
      <c r="AD10" s="2"/>
      <c r="AE10" s="2"/>
      <c r="AF10" s="2"/>
      <c r="AG10" s="2"/>
      <c r="AH10" s="2"/>
      <c r="AI10" s="2"/>
      <c r="AJ10" s="2"/>
      <c r="AK10" s="2"/>
      <c r="AL10" s="36">
        <f>データ!$U$6</f>
        <v>1568</v>
      </c>
      <c r="AM10" s="36"/>
      <c r="AN10" s="36"/>
      <c r="AO10" s="36"/>
      <c r="AP10" s="36"/>
      <c r="AQ10" s="36"/>
      <c r="AR10" s="36"/>
      <c r="AS10" s="36"/>
      <c r="AT10" s="37">
        <f>データ!$V$6</f>
        <v>117.41</v>
      </c>
      <c r="AU10" s="37"/>
      <c r="AV10" s="37"/>
      <c r="AW10" s="37"/>
      <c r="AX10" s="37"/>
      <c r="AY10" s="37"/>
      <c r="AZ10" s="37"/>
      <c r="BA10" s="37"/>
      <c r="BB10" s="37">
        <f>データ!$W$6</f>
        <v>13.35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21</v>
      </c>
      <c r="BM10" s="53"/>
      <c r="BN10" s="54" t="s">
        <v>22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25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46" t="s">
        <v>115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64" t="s">
        <v>26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46" t="s">
        <v>117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64" t="s">
        <v>28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6" t="s">
        <v>116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【76.13】</v>
      </c>
      <c r="F85" s="13" t="s">
        <v>41</v>
      </c>
      <c r="G85" s="13" t="s">
        <v>41</v>
      </c>
      <c r="H85" s="13" t="str">
        <f>データ!BO6</f>
        <v>【1,045.20】</v>
      </c>
      <c r="I85" s="13" t="str">
        <f>データ!BZ6</f>
        <v>【49.51】</v>
      </c>
      <c r="J85" s="13" t="str">
        <f>データ!CK6</f>
        <v>【317.14】</v>
      </c>
      <c r="K85" s="13" t="str">
        <f>データ!CV6</f>
        <v>【55.00】</v>
      </c>
      <c r="L85" s="13" t="str">
        <f>データ!DG6</f>
        <v>【69.82】</v>
      </c>
      <c r="M85" s="13" t="s">
        <v>42</v>
      </c>
      <c r="N85" s="13" t="s">
        <v>42</v>
      </c>
      <c r="O85" s="13" t="str">
        <f>データ!EN6</f>
        <v>【0.40】</v>
      </c>
    </row>
  </sheetData>
  <sheetProtection algorithmName="SHA-512" hashValue="wCHdOv/v9HKWwUzrOu1000wrrP9wBgTd1C5C/SxJDr7EmX6KzMrUOWcBDd0xz3xqg4oDKK7I4y4/uRfzM70L/g==" saltValue="SVCjYxx3ES9Y8R+4Ma4TZ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44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45</v>
      </c>
      <c r="B3" s="16" t="s">
        <v>46</v>
      </c>
      <c r="C3" s="16" t="s">
        <v>47</v>
      </c>
      <c r="D3" s="16" t="s">
        <v>48</v>
      </c>
      <c r="E3" s="16" t="s">
        <v>49</v>
      </c>
      <c r="F3" s="16" t="s">
        <v>50</v>
      </c>
      <c r="G3" s="16" t="s">
        <v>51</v>
      </c>
      <c r="H3" s="71" t="s">
        <v>52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  <c r="X3" s="77" t="s">
        <v>53</v>
      </c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 t="s">
        <v>54</v>
      </c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</row>
    <row r="4" spans="1:144" x14ac:dyDescent="0.15">
      <c r="A4" s="15" t="s">
        <v>55</v>
      </c>
      <c r="B4" s="17"/>
      <c r="C4" s="17"/>
      <c r="D4" s="17"/>
      <c r="E4" s="17"/>
      <c r="F4" s="17"/>
      <c r="G4" s="17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6"/>
      <c r="X4" s="70" t="s">
        <v>56</v>
      </c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 t="s">
        <v>57</v>
      </c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 t="s">
        <v>58</v>
      </c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 t="s">
        <v>59</v>
      </c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 t="s">
        <v>60</v>
      </c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 t="s">
        <v>61</v>
      </c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 t="s">
        <v>62</v>
      </c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 t="s">
        <v>63</v>
      </c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 t="s">
        <v>64</v>
      </c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 t="s">
        <v>65</v>
      </c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 t="s">
        <v>66</v>
      </c>
      <c r="EE4" s="70"/>
      <c r="EF4" s="70"/>
      <c r="EG4" s="70"/>
      <c r="EH4" s="70"/>
      <c r="EI4" s="70"/>
      <c r="EJ4" s="70"/>
      <c r="EK4" s="70"/>
      <c r="EL4" s="70"/>
      <c r="EM4" s="70"/>
      <c r="EN4" s="70"/>
    </row>
    <row r="5" spans="1:144" x14ac:dyDescent="0.15">
      <c r="A5" s="15" t="s">
        <v>67</v>
      </c>
      <c r="B5" s="18"/>
      <c r="C5" s="18"/>
      <c r="D5" s="18"/>
      <c r="E5" s="18"/>
      <c r="F5" s="18"/>
      <c r="G5" s="18"/>
      <c r="H5" s="19" t="s">
        <v>68</v>
      </c>
      <c r="I5" s="19" t="s">
        <v>69</v>
      </c>
      <c r="J5" s="19" t="s">
        <v>70</v>
      </c>
      <c r="K5" s="19" t="s">
        <v>71</v>
      </c>
      <c r="L5" s="19" t="s">
        <v>72</v>
      </c>
      <c r="M5" s="19" t="s">
        <v>73</v>
      </c>
      <c r="N5" s="19" t="s">
        <v>74</v>
      </c>
      <c r="O5" s="19" t="s">
        <v>75</v>
      </c>
      <c r="P5" s="19" t="s">
        <v>76</v>
      </c>
      <c r="Q5" s="19" t="s">
        <v>77</v>
      </c>
      <c r="R5" s="19" t="s">
        <v>78</v>
      </c>
      <c r="S5" s="19" t="s">
        <v>79</v>
      </c>
      <c r="T5" s="19" t="s">
        <v>80</v>
      </c>
      <c r="U5" s="19" t="s">
        <v>81</v>
      </c>
      <c r="V5" s="19" t="s">
        <v>82</v>
      </c>
      <c r="W5" s="19" t="s">
        <v>83</v>
      </c>
      <c r="X5" s="19" t="s">
        <v>84</v>
      </c>
      <c r="Y5" s="19" t="s">
        <v>85</v>
      </c>
      <c r="Z5" s="19" t="s">
        <v>86</v>
      </c>
      <c r="AA5" s="19" t="s">
        <v>87</v>
      </c>
      <c r="AB5" s="19" t="s">
        <v>88</v>
      </c>
      <c r="AC5" s="19" t="s">
        <v>89</v>
      </c>
      <c r="AD5" s="19" t="s">
        <v>90</v>
      </c>
      <c r="AE5" s="19" t="s">
        <v>91</v>
      </c>
      <c r="AF5" s="19" t="s">
        <v>92</v>
      </c>
      <c r="AG5" s="19" t="s">
        <v>93</v>
      </c>
      <c r="AH5" s="19" t="s">
        <v>29</v>
      </c>
      <c r="AI5" s="19" t="s">
        <v>84</v>
      </c>
      <c r="AJ5" s="19" t="s">
        <v>85</v>
      </c>
      <c r="AK5" s="19" t="s">
        <v>86</v>
      </c>
      <c r="AL5" s="19" t="s">
        <v>87</v>
      </c>
      <c r="AM5" s="19" t="s">
        <v>88</v>
      </c>
      <c r="AN5" s="19" t="s">
        <v>89</v>
      </c>
      <c r="AO5" s="19" t="s">
        <v>90</v>
      </c>
      <c r="AP5" s="19" t="s">
        <v>91</v>
      </c>
      <c r="AQ5" s="19" t="s">
        <v>92</v>
      </c>
      <c r="AR5" s="19" t="s">
        <v>93</v>
      </c>
      <c r="AS5" s="19" t="s">
        <v>94</v>
      </c>
      <c r="AT5" s="19" t="s">
        <v>84</v>
      </c>
      <c r="AU5" s="19" t="s">
        <v>85</v>
      </c>
      <c r="AV5" s="19" t="s">
        <v>86</v>
      </c>
      <c r="AW5" s="19" t="s">
        <v>87</v>
      </c>
      <c r="AX5" s="19" t="s">
        <v>88</v>
      </c>
      <c r="AY5" s="19" t="s">
        <v>89</v>
      </c>
      <c r="AZ5" s="19" t="s">
        <v>90</v>
      </c>
      <c r="BA5" s="19" t="s">
        <v>91</v>
      </c>
      <c r="BB5" s="19" t="s">
        <v>92</v>
      </c>
      <c r="BC5" s="19" t="s">
        <v>93</v>
      </c>
      <c r="BD5" s="19" t="s">
        <v>94</v>
      </c>
      <c r="BE5" s="19" t="s">
        <v>84</v>
      </c>
      <c r="BF5" s="19" t="s">
        <v>85</v>
      </c>
      <c r="BG5" s="19" t="s">
        <v>86</v>
      </c>
      <c r="BH5" s="19" t="s">
        <v>87</v>
      </c>
      <c r="BI5" s="19" t="s">
        <v>88</v>
      </c>
      <c r="BJ5" s="19" t="s">
        <v>89</v>
      </c>
      <c r="BK5" s="19" t="s">
        <v>90</v>
      </c>
      <c r="BL5" s="19" t="s">
        <v>91</v>
      </c>
      <c r="BM5" s="19" t="s">
        <v>92</v>
      </c>
      <c r="BN5" s="19" t="s">
        <v>93</v>
      </c>
      <c r="BO5" s="19" t="s">
        <v>94</v>
      </c>
      <c r="BP5" s="19" t="s">
        <v>84</v>
      </c>
      <c r="BQ5" s="19" t="s">
        <v>85</v>
      </c>
      <c r="BR5" s="19" t="s">
        <v>86</v>
      </c>
      <c r="BS5" s="19" t="s">
        <v>87</v>
      </c>
      <c r="BT5" s="19" t="s">
        <v>88</v>
      </c>
      <c r="BU5" s="19" t="s">
        <v>89</v>
      </c>
      <c r="BV5" s="19" t="s">
        <v>90</v>
      </c>
      <c r="BW5" s="19" t="s">
        <v>91</v>
      </c>
      <c r="BX5" s="19" t="s">
        <v>92</v>
      </c>
      <c r="BY5" s="19" t="s">
        <v>93</v>
      </c>
      <c r="BZ5" s="19" t="s">
        <v>94</v>
      </c>
      <c r="CA5" s="19" t="s">
        <v>84</v>
      </c>
      <c r="CB5" s="19" t="s">
        <v>85</v>
      </c>
      <c r="CC5" s="19" t="s">
        <v>86</v>
      </c>
      <c r="CD5" s="19" t="s">
        <v>87</v>
      </c>
      <c r="CE5" s="19" t="s">
        <v>88</v>
      </c>
      <c r="CF5" s="19" t="s">
        <v>89</v>
      </c>
      <c r="CG5" s="19" t="s">
        <v>90</v>
      </c>
      <c r="CH5" s="19" t="s">
        <v>91</v>
      </c>
      <c r="CI5" s="19" t="s">
        <v>92</v>
      </c>
      <c r="CJ5" s="19" t="s">
        <v>93</v>
      </c>
      <c r="CK5" s="19" t="s">
        <v>94</v>
      </c>
      <c r="CL5" s="19" t="s">
        <v>84</v>
      </c>
      <c r="CM5" s="19" t="s">
        <v>85</v>
      </c>
      <c r="CN5" s="19" t="s">
        <v>86</v>
      </c>
      <c r="CO5" s="19" t="s">
        <v>87</v>
      </c>
      <c r="CP5" s="19" t="s">
        <v>88</v>
      </c>
      <c r="CQ5" s="19" t="s">
        <v>89</v>
      </c>
      <c r="CR5" s="19" t="s">
        <v>90</v>
      </c>
      <c r="CS5" s="19" t="s">
        <v>91</v>
      </c>
      <c r="CT5" s="19" t="s">
        <v>92</v>
      </c>
      <c r="CU5" s="19" t="s">
        <v>93</v>
      </c>
      <c r="CV5" s="19" t="s">
        <v>94</v>
      </c>
      <c r="CW5" s="19" t="s">
        <v>84</v>
      </c>
      <c r="CX5" s="19" t="s">
        <v>85</v>
      </c>
      <c r="CY5" s="19" t="s">
        <v>86</v>
      </c>
      <c r="CZ5" s="19" t="s">
        <v>87</v>
      </c>
      <c r="DA5" s="19" t="s">
        <v>88</v>
      </c>
      <c r="DB5" s="19" t="s">
        <v>89</v>
      </c>
      <c r="DC5" s="19" t="s">
        <v>90</v>
      </c>
      <c r="DD5" s="19" t="s">
        <v>91</v>
      </c>
      <c r="DE5" s="19" t="s">
        <v>92</v>
      </c>
      <c r="DF5" s="19" t="s">
        <v>93</v>
      </c>
      <c r="DG5" s="19" t="s">
        <v>94</v>
      </c>
      <c r="DH5" s="19" t="s">
        <v>84</v>
      </c>
      <c r="DI5" s="19" t="s">
        <v>85</v>
      </c>
      <c r="DJ5" s="19" t="s">
        <v>86</v>
      </c>
      <c r="DK5" s="19" t="s">
        <v>87</v>
      </c>
      <c r="DL5" s="19" t="s">
        <v>88</v>
      </c>
      <c r="DM5" s="19" t="s">
        <v>89</v>
      </c>
      <c r="DN5" s="19" t="s">
        <v>90</v>
      </c>
      <c r="DO5" s="19" t="s">
        <v>91</v>
      </c>
      <c r="DP5" s="19" t="s">
        <v>92</v>
      </c>
      <c r="DQ5" s="19" t="s">
        <v>93</v>
      </c>
      <c r="DR5" s="19" t="s">
        <v>94</v>
      </c>
      <c r="DS5" s="19" t="s">
        <v>84</v>
      </c>
      <c r="DT5" s="19" t="s">
        <v>85</v>
      </c>
      <c r="DU5" s="19" t="s">
        <v>86</v>
      </c>
      <c r="DV5" s="19" t="s">
        <v>87</v>
      </c>
      <c r="DW5" s="19" t="s">
        <v>88</v>
      </c>
      <c r="DX5" s="19" t="s">
        <v>89</v>
      </c>
      <c r="DY5" s="19" t="s">
        <v>90</v>
      </c>
      <c r="DZ5" s="19" t="s">
        <v>91</v>
      </c>
      <c r="EA5" s="19" t="s">
        <v>92</v>
      </c>
      <c r="EB5" s="19" t="s">
        <v>93</v>
      </c>
      <c r="EC5" s="19" t="s">
        <v>94</v>
      </c>
      <c r="ED5" s="19" t="s">
        <v>84</v>
      </c>
      <c r="EE5" s="19" t="s">
        <v>85</v>
      </c>
      <c r="EF5" s="19" t="s">
        <v>86</v>
      </c>
      <c r="EG5" s="19" t="s">
        <v>87</v>
      </c>
      <c r="EH5" s="19" t="s">
        <v>88</v>
      </c>
      <c r="EI5" s="19" t="s">
        <v>89</v>
      </c>
      <c r="EJ5" s="19" t="s">
        <v>90</v>
      </c>
      <c r="EK5" s="19" t="s">
        <v>91</v>
      </c>
      <c r="EL5" s="19" t="s">
        <v>92</v>
      </c>
      <c r="EM5" s="19" t="s">
        <v>93</v>
      </c>
      <c r="EN5" s="19" t="s">
        <v>94</v>
      </c>
    </row>
    <row r="6" spans="1:144" s="23" customFormat="1" x14ac:dyDescent="0.15">
      <c r="A6" s="15" t="s">
        <v>95</v>
      </c>
      <c r="B6" s="20">
        <f>B7</f>
        <v>2023</v>
      </c>
      <c r="C6" s="20">
        <f t="shared" ref="C6:W6" si="3">C7</f>
        <v>16373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北海道　芽室町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D4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8.7899999999999991</v>
      </c>
      <c r="Q6" s="21">
        <f t="shared" si="3"/>
        <v>5247</v>
      </c>
      <c r="R6" s="21">
        <f t="shared" si="3"/>
        <v>17955</v>
      </c>
      <c r="S6" s="21">
        <f t="shared" si="3"/>
        <v>513.76</v>
      </c>
      <c r="T6" s="21">
        <f t="shared" si="3"/>
        <v>34.950000000000003</v>
      </c>
      <c r="U6" s="21">
        <f t="shared" si="3"/>
        <v>1568</v>
      </c>
      <c r="V6" s="21">
        <f t="shared" si="3"/>
        <v>117.41</v>
      </c>
      <c r="W6" s="21">
        <f t="shared" si="3"/>
        <v>13.35</v>
      </c>
      <c r="X6" s="22">
        <f>IF(X7="",NA(),X7)</f>
        <v>101.9</v>
      </c>
      <c r="Y6" s="22">
        <f t="shared" ref="Y6:AG6" si="4">IF(Y7="",NA(),Y7)</f>
        <v>125.66</v>
      </c>
      <c r="Z6" s="22">
        <f t="shared" si="4"/>
        <v>117.17</v>
      </c>
      <c r="AA6" s="22">
        <f t="shared" si="4"/>
        <v>97.24</v>
      </c>
      <c r="AB6" s="22">
        <f t="shared" si="4"/>
        <v>108.21</v>
      </c>
      <c r="AC6" s="22">
        <f t="shared" si="4"/>
        <v>75.06</v>
      </c>
      <c r="AD6" s="22">
        <f t="shared" si="4"/>
        <v>73.22</v>
      </c>
      <c r="AE6" s="22">
        <f t="shared" si="4"/>
        <v>69.05</v>
      </c>
      <c r="AF6" s="22">
        <f t="shared" si="4"/>
        <v>67.02</v>
      </c>
      <c r="AG6" s="22">
        <f t="shared" si="4"/>
        <v>71.319999999999993</v>
      </c>
      <c r="AH6" s="21" t="str">
        <f>IF(AH7="","",IF(AH7="-","【-】","【"&amp;SUBSTITUTE(TEXT(AH7,"#,##0.00"),"-","△")&amp;"】"))</f>
        <v>【76.13】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720.13</v>
      </c>
      <c r="BF6" s="22">
        <f t="shared" ref="BF6:BN6" si="7">IF(BF7="",NA(),BF7)</f>
        <v>1034.43</v>
      </c>
      <c r="BG6" s="22">
        <f t="shared" si="7"/>
        <v>1657.37</v>
      </c>
      <c r="BH6" s="22">
        <f t="shared" si="7"/>
        <v>2316.06</v>
      </c>
      <c r="BI6" s="22">
        <f t="shared" si="7"/>
        <v>2585.11</v>
      </c>
      <c r="BJ6" s="22">
        <f t="shared" si="7"/>
        <v>1183.92</v>
      </c>
      <c r="BK6" s="22">
        <f t="shared" si="7"/>
        <v>1128.72</v>
      </c>
      <c r="BL6" s="22">
        <f t="shared" si="7"/>
        <v>1125.25</v>
      </c>
      <c r="BM6" s="22">
        <f t="shared" si="7"/>
        <v>1157.05</v>
      </c>
      <c r="BN6" s="22">
        <f t="shared" si="7"/>
        <v>1228.8</v>
      </c>
      <c r="BO6" s="21" t="str">
        <f>IF(BO7="","",IF(BO7="-","【-】","【"&amp;SUBSTITUTE(TEXT(BO7,"#,##0.00"),"-","△")&amp;"】"))</f>
        <v>【1,045.20】</v>
      </c>
      <c r="BP6" s="22">
        <f>IF(BP7="",NA(),BP7)</f>
        <v>94.45</v>
      </c>
      <c r="BQ6" s="22">
        <f t="shared" ref="BQ6:BY6" si="8">IF(BQ7="",NA(),BQ7)</f>
        <v>99.97</v>
      </c>
      <c r="BR6" s="22">
        <f t="shared" si="8"/>
        <v>85.43</v>
      </c>
      <c r="BS6" s="22">
        <f t="shared" si="8"/>
        <v>61.9</v>
      </c>
      <c r="BT6" s="22">
        <f t="shared" si="8"/>
        <v>64.290000000000006</v>
      </c>
      <c r="BU6" s="22">
        <f t="shared" si="8"/>
        <v>42.5</v>
      </c>
      <c r="BV6" s="22">
        <f t="shared" si="8"/>
        <v>41.84</v>
      </c>
      <c r="BW6" s="22">
        <f t="shared" si="8"/>
        <v>41.44</v>
      </c>
      <c r="BX6" s="22">
        <f t="shared" si="8"/>
        <v>37.65</v>
      </c>
      <c r="BY6" s="22">
        <f t="shared" si="8"/>
        <v>37.31</v>
      </c>
      <c r="BZ6" s="21" t="str">
        <f>IF(BZ7="","",IF(BZ7="-","【-】","【"&amp;SUBSTITUTE(TEXT(BZ7,"#,##0.00"),"-","△")&amp;"】"))</f>
        <v>【49.51】</v>
      </c>
      <c r="CA6" s="22">
        <f>IF(CA7="",NA(),CA7)</f>
        <v>284.68</v>
      </c>
      <c r="CB6" s="22">
        <f t="shared" ref="CB6:CJ6" si="9">IF(CB7="",NA(),CB7)</f>
        <v>274.16000000000003</v>
      </c>
      <c r="CC6" s="22">
        <f t="shared" si="9"/>
        <v>322.11</v>
      </c>
      <c r="CD6" s="22">
        <f t="shared" si="9"/>
        <v>454.7</v>
      </c>
      <c r="CE6" s="22">
        <f t="shared" si="9"/>
        <v>414.95</v>
      </c>
      <c r="CF6" s="22">
        <f t="shared" si="9"/>
        <v>377.72</v>
      </c>
      <c r="CG6" s="22">
        <f t="shared" si="9"/>
        <v>390.47</v>
      </c>
      <c r="CH6" s="22">
        <f t="shared" si="9"/>
        <v>403.61</v>
      </c>
      <c r="CI6" s="22">
        <f t="shared" si="9"/>
        <v>442.82</v>
      </c>
      <c r="CJ6" s="22">
        <f t="shared" si="9"/>
        <v>425.76</v>
      </c>
      <c r="CK6" s="21" t="str">
        <f>IF(CK7="","",IF(CK7="-","【-】","【"&amp;SUBSTITUTE(TEXT(CK7,"#,##0.00"),"-","△")&amp;"】"))</f>
        <v>【317.14】</v>
      </c>
      <c r="CL6" s="22">
        <f>IF(CL7="",NA(),CL7)</f>
        <v>49.51</v>
      </c>
      <c r="CM6" s="22">
        <f t="shared" ref="CM6:CU6" si="10">IF(CM7="",NA(),CM7)</f>
        <v>52.35</v>
      </c>
      <c r="CN6" s="22">
        <f t="shared" si="10"/>
        <v>55.79</v>
      </c>
      <c r="CO6" s="22">
        <f t="shared" si="10"/>
        <v>63.42</v>
      </c>
      <c r="CP6" s="22">
        <f t="shared" si="10"/>
        <v>70.72</v>
      </c>
      <c r="CQ6" s="22">
        <f t="shared" si="10"/>
        <v>48.01</v>
      </c>
      <c r="CR6" s="22">
        <f t="shared" si="10"/>
        <v>49.08</v>
      </c>
      <c r="CS6" s="22">
        <f t="shared" si="10"/>
        <v>51.46</v>
      </c>
      <c r="CT6" s="22">
        <f t="shared" si="10"/>
        <v>51.84</v>
      </c>
      <c r="CU6" s="22">
        <f t="shared" si="10"/>
        <v>52.34</v>
      </c>
      <c r="CV6" s="21" t="str">
        <f>IF(CV7="","",IF(CV7="-","【-】","【"&amp;SUBSTITUTE(TEXT(CV7,"#,##0.00"),"-","△")&amp;"】"))</f>
        <v>【55.00】</v>
      </c>
      <c r="CW6" s="22">
        <f>IF(CW7="",NA(),CW7)</f>
        <v>79.45</v>
      </c>
      <c r="CX6" s="22">
        <f t="shared" ref="CX6:DF6" si="11">IF(CX7="",NA(),CX7)</f>
        <v>77.599999999999994</v>
      </c>
      <c r="CY6" s="22">
        <f t="shared" si="11"/>
        <v>75.86</v>
      </c>
      <c r="CZ6" s="22">
        <f t="shared" si="11"/>
        <v>59.03</v>
      </c>
      <c r="DA6" s="22">
        <f t="shared" si="11"/>
        <v>52.88</v>
      </c>
      <c r="DB6" s="22">
        <f t="shared" si="11"/>
        <v>72.75</v>
      </c>
      <c r="DC6" s="22">
        <f t="shared" si="11"/>
        <v>71.27</v>
      </c>
      <c r="DD6" s="22">
        <f t="shared" si="11"/>
        <v>68.58</v>
      </c>
      <c r="DE6" s="22">
        <f t="shared" si="11"/>
        <v>67.94</v>
      </c>
      <c r="DF6" s="22">
        <f t="shared" si="11"/>
        <v>66.900000000000006</v>
      </c>
      <c r="DG6" s="21" t="str">
        <f>IF(DG7="","",IF(DG7="-","【-】","【"&amp;SUBSTITUTE(TEXT(DG7,"#,##0.00"),"-","△")&amp;"】"))</f>
        <v>【69.82】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2">
        <f t="shared" si="14"/>
        <v>5.5</v>
      </c>
      <c r="EH6" s="22">
        <f t="shared" si="14"/>
        <v>3.36</v>
      </c>
      <c r="EI6" s="22">
        <f t="shared" si="14"/>
        <v>0.39</v>
      </c>
      <c r="EJ6" s="22">
        <f t="shared" si="14"/>
        <v>0.61</v>
      </c>
      <c r="EK6" s="22">
        <f t="shared" si="14"/>
        <v>0.4</v>
      </c>
      <c r="EL6" s="22">
        <f t="shared" si="14"/>
        <v>0.59</v>
      </c>
      <c r="EM6" s="22">
        <f t="shared" si="14"/>
        <v>0.5</v>
      </c>
      <c r="EN6" s="21" t="str">
        <f>IF(EN7="","",IF(EN7="-","【-】","【"&amp;SUBSTITUTE(TEXT(EN7,"#,##0.00"),"-","△")&amp;"】"))</f>
        <v>【0.40】</v>
      </c>
    </row>
    <row r="7" spans="1:144" s="23" customFormat="1" x14ac:dyDescent="0.15">
      <c r="A7" s="15"/>
      <c r="B7" s="24">
        <v>2023</v>
      </c>
      <c r="C7" s="24">
        <v>16373</v>
      </c>
      <c r="D7" s="24">
        <v>47</v>
      </c>
      <c r="E7" s="24">
        <v>1</v>
      </c>
      <c r="F7" s="24">
        <v>0</v>
      </c>
      <c r="G7" s="24">
        <v>0</v>
      </c>
      <c r="H7" s="24" t="s">
        <v>96</v>
      </c>
      <c r="I7" s="24" t="s">
        <v>97</v>
      </c>
      <c r="J7" s="24" t="s">
        <v>98</v>
      </c>
      <c r="K7" s="24" t="s">
        <v>99</v>
      </c>
      <c r="L7" s="24" t="s">
        <v>100</v>
      </c>
      <c r="M7" s="24" t="s">
        <v>101</v>
      </c>
      <c r="N7" s="25" t="s">
        <v>102</v>
      </c>
      <c r="O7" s="25" t="s">
        <v>103</v>
      </c>
      <c r="P7" s="25">
        <v>8.7899999999999991</v>
      </c>
      <c r="Q7" s="25">
        <v>5247</v>
      </c>
      <c r="R7" s="25">
        <v>17955</v>
      </c>
      <c r="S7" s="25">
        <v>513.76</v>
      </c>
      <c r="T7" s="25">
        <v>34.950000000000003</v>
      </c>
      <c r="U7" s="25">
        <v>1568</v>
      </c>
      <c r="V7" s="25">
        <v>117.41</v>
      </c>
      <c r="W7" s="25">
        <v>13.35</v>
      </c>
      <c r="X7" s="25">
        <v>101.9</v>
      </c>
      <c r="Y7" s="25">
        <v>125.66</v>
      </c>
      <c r="Z7" s="25">
        <v>117.17</v>
      </c>
      <c r="AA7" s="25">
        <v>97.24</v>
      </c>
      <c r="AB7" s="25">
        <v>108.21</v>
      </c>
      <c r="AC7" s="25">
        <v>75.06</v>
      </c>
      <c r="AD7" s="25">
        <v>73.22</v>
      </c>
      <c r="AE7" s="25">
        <v>69.05</v>
      </c>
      <c r="AF7" s="25">
        <v>67.02</v>
      </c>
      <c r="AG7" s="25">
        <v>71.319999999999993</v>
      </c>
      <c r="AH7" s="25">
        <v>76.13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720.13</v>
      </c>
      <c r="BF7" s="25">
        <v>1034.43</v>
      </c>
      <c r="BG7" s="25">
        <v>1657.37</v>
      </c>
      <c r="BH7" s="25">
        <v>2316.06</v>
      </c>
      <c r="BI7" s="25">
        <v>2585.11</v>
      </c>
      <c r="BJ7" s="25">
        <v>1183.92</v>
      </c>
      <c r="BK7" s="25">
        <v>1128.72</v>
      </c>
      <c r="BL7" s="25">
        <v>1125.25</v>
      </c>
      <c r="BM7" s="25">
        <v>1157.05</v>
      </c>
      <c r="BN7" s="25">
        <v>1228.8</v>
      </c>
      <c r="BO7" s="25">
        <v>1045.2</v>
      </c>
      <c r="BP7" s="25">
        <v>94.45</v>
      </c>
      <c r="BQ7" s="25">
        <v>99.97</v>
      </c>
      <c r="BR7" s="25">
        <v>85.43</v>
      </c>
      <c r="BS7" s="25">
        <v>61.9</v>
      </c>
      <c r="BT7" s="25">
        <v>64.290000000000006</v>
      </c>
      <c r="BU7" s="25">
        <v>42.5</v>
      </c>
      <c r="BV7" s="25">
        <v>41.84</v>
      </c>
      <c r="BW7" s="25">
        <v>41.44</v>
      </c>
      <c r="BX7" s="25">
        <v>37.65</v>
      </c>
      <c r="BY7" s="25">
        <v>37.31</v>
      </c>
      <c r="BZ7" s="25">
        <v>49.51</v>
      </c>
      <c r="CA7" s="25">
        <v>284.68</v>
      </c>
      <c r="CB7" s="25">
        <v>274.16000000000003</v>
      </c>
      <c r="CC7" s="25">
        <v>322.11</v>
      </c>
      <c r="CD7" s="25">
        <v>454.7</v>
      </c>
      <c r="CE7" s="25">
        <v>414.95</v>
      </c>
      <c r="CF7" s="25">
        <v>377.72</v>
      </c>
      <c r="CG7" s="25">
        <v>390.47</v>
      </c>
      <c r="CH7" s="25">
        <v>403.61</v>
      </c>
      <c r="CI7" s="25">
        <v>442.82</v>
      </c>
      <c r="CJ7" s="25">
        <v>425.76</v>
      </c>
      <c r="CK7" s="25">
        <v>317.14</v>
      </c>
      <c r="CL7" s="25">
        <v>49.51</v>
      </c>
      <c r="CM7" s="25">
        <v>52.35</v>
      </c>
      <c r="CN7" s="25">
        <v>55.79</v>
      </c>
      <c r="CO7" s="25">
        <v>63.42</v>
      </c>
      <c r="CP7" s="25">
        <v>70.72</v>
      </c>
      <c r="CQ7" s="25">
        <v>48.01</v>
      </c>
      <c r="CR7" s="25">
        <v>49.08</v>
      </c>
      <c r="CS7" s="25">
        <v>51.46</v>
      </c>
      <c r="CT7" s="25">
        <v>51.84</v>
      </c>
      <c r="CU7" s="25">
        <v>52.34</v>
      </c>
      <c r="CV7" s="25">
        <v>55</v>
      </c>
      <c r="CW7" s="25">
        <v>79.45</v>
      </c>
      <c r="CX7" s="25">
        <v>77.599999999999994</v>
      </c>
      <c r="CY7" s="25">
        <v>75.86</v>
      </c>
      <c r="CZ7" s="25">
        <v>59.03</v>
      </c>
      <c r="DA7" s="25">
        <v>52.88</v>
      </c>
      <c r="DB7" s="25">
        <v>72.75</v>
      </c>
      <c r="DC7" s="25">
        <v>71.27</v>
      </c>
      <c r="DD7" s="25">
        <v>68.58</v>
      </c>
      <c r="DE7" s="25">
        <v>67.94</v>
      </c>
      <c r="DF7" s="25">
        <v>66.900000000000006</v>
      </c>
      <c r="DG7" s="25">
        <v>69.819999999999993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</v>
      </c>
      <c r="EG7" s="25">
        <v>5.5</v>
      </c>
      <c r="EH7" s="25">
        <v>3.36</v>
      </c>
      <c r="EI7" s="25">
        <v>0.39</v>
      </c>
      <c r="EJ7" s="25">
        <v>0.61</v>
      </c>
      <c r="EK7" s="25">
        <v>0.4</v>
      </c>
      <c r="EL7" s="25">
        <v>0.59</v>
      </c>
      <c r="EM7" s="25">
        <v>0.5</v>
      </c>
      <c r="EN7" s="25">
        <v>0.4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104</v>
      </c>
      <c r="C9" s="27" t="s">
        <v>105</v>
      </c>
      <c r="D9" s="27" t="s">
        <v>106</v>
      </c>
      <c r="E9" s="27" t="s">
        <v>107</v>
      </c>
      <c r="F9" s="27" t="s">
        <v>108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46</v>
      </c>
      <c r="B10" s="28">
        <f>DATEVALUE($B7-B11&amp;"/1/"&amp;B12)</f>
        <v>36892</v>
      </c>
      <c r="C10" s="28">
        <f t="shared" ref="C10:F10" si="15">DATEVALUE($B7-C11&amp;"/1/"&amp;C12)</f>
        <v>37257</v>
      </c>
      <c r="D10" s="28">
        <f t="shared" si="15"/>
        <v>37622</v>
      </c>
      <c r="E10" s="28">
        <f t="shared" si="15"/>
        <v>37987</v>
      </c>
      <c r="F10" s="28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109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110</v>
      </c>
    </row>
    <row r="13" spans="1:144" x14ac:dyDescent="0.15">
      <c r="B13" t="s">
        <v>111</v>
      </c>
      <c r="C13" t="s">
        <v>112</v>
      </c>
      <c r="D13" t="s">
        <v>113</v>
      </c>
      <c r="E13" t="s">
        <v>112</v>
      </c>
      <c r="F13" t="s">
        <v>111</v>
      </c>
      <c r="G13" t="s">
        <v>114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森　山　拓　也</cp:lastModifiedBy>
  <dcterms:created xsi:type="dcterms:W3CDTF">2025-01-24T06:39:14Z</dcterms:created>
  <dcterms:modified xsi:type="dcterms:W3CDTF">2025-03-05T09:20:28Z</dcterms:modified>
  <cp:category/>
</cp:coreProperties>
</file>