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memsv1\共有ディスク\190水道課\70水道庶務係\01_共通業務\29_決算統計\R4\■経営比較分析表\提出\"/>
    </mc:Choice>
  </mc:AlternateContent>
  <workbookProtection workbookAlgorithmName="SHA-512" workbookHashValue="eNxPq3FXchT0OfFup7L0TnK26QTb5IC87wZ3GcvJiykQ9vQtpcplRYEUBX0t/0zS09Y32cU6Pedcht3m6/qleA==" workbookSaltValue="Y++w9ibSEucPWTBL/D9jyg==" workbookSpinCount="100000" lockStructure="1"/>
  <bookViews>
    <workbookView xWindow="0" yWindow="0" windowWidth="15360" windowHeight="7632"/>
  </bookViews>
  <sheets>
    <sheet name="法適用_下水道事業" sheetId="4" r:id="rId1"/>
    <sheet name="データ" sheetId="5" state="hidden" r:id="rId2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W10" i="4"/>
  <c r="I10" i="4"/>
  <c r="B10" i="4"/>
  <c r="BB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<sst xmlns="http://schemas.openxmlformats.org/spreadsheetml/2006/main" count="307" uniqueCount="116">
  <si>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</si>
  <si>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</si>
  <si>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</si>
  <si>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</si>
  <si>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</si>
  <si>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</si>
  <si>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</si>
  <si>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</si>
  <si>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</si>
  <si>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</si>
  <si>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</si>
  <si>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</si>
  <si>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</si>
  <si>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</si>
  <si>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</si>
  <si>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</si>
  <si>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</si>
  <si>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</si>
  <si>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</si>
  <si>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</si>
  <si>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</si>
  <si>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</si>
  <si>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</si>
  <si>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</si>
  <si>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</si>
  <si>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</si>
  <si>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</si>
  <si>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</si>
  <si>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</si>
  <si>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</si>
  <si>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</si>
  <si>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</si>
  <si>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</si>
  <si>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</si>
  <si>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</si>
  <si>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</si>
  <si>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</si>
  <si>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</si>
  <si>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</si>
  <si>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</si>
  <si>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</si>
  <si>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</si>
  <si>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</si>
  <si>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</si>
  <si>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</si>
  <si>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</si>
  <si>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</si>
  <si>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</si>
  <si>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</si>
  <si>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</si>
  <si>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</si>
  <si>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</si>
  <si>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</si>
  <si>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</si>
  <si>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</si>
  <si>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</si>
  <si>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</si>
  <si>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</si>
  <si>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</si>
  <si>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</si>
  <si>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</si>
  <si>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</si>
  <si>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</si>
  <si>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</si>
  <si>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</si>
  <si>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</si>
  <si>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</si>
  <si>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</si>
  <si>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</si>
  <si>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</si>
  <si>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</si>
  <si>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</si>
  <si>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</si>
  <si>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</si>
  <si>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</si>
  <si>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</si>
  <si>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</si>
  <si>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</si>
  <si>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</si>
  <si>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</si>
  <si>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</si>
  <si>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</si>
  <si>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</si>
  <si>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</si>
  <si>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</si>
  <si>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</si>
  <si>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</si>
  <si>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</si>
  <si>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</si>
  <si>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</si>
  <si>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</si>
  <si>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</si>
  <si>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</si>
  <si>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</si>
  <si>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</si>
  <si>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</si>
  <si>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芽室町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</si>
  <si>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</si>
  <si>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</si>
  <si>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</si>
  <si>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</si>
  <si>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</si>
  <si>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</si>
  <si>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</si>
  <si>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</si>
  <si>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</si>
  <si>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</si>
  <si>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</si>
  <si>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</si>
  <si>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</si>
  <si>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</si>
  <si>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</si>
  <si>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</si>
  <si>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3年度については、経常収支比率は100％を下回っているが、微増している。また経費回収率は微減傾向であり、類似団体平均よりは上回っているが、100％を下回っており、一般会計からの繰入金によって補填している。
　企業債残高対事業規模比率については、企業債償還金を一般会計に負担してもらっているため、０％となっている状況である。</t>
    <rPh sb="1" eb="3">
      <t>レイワ</t>
    </rPh>
    <rPh sb="4" eb="6">
      <t>ネンド</t>
    </rPh>
    <rPh sb="12" eb="14">
      <t>ケイジョウ</t>
    </rPh>
    <rPh sb="14" eb="16">
      <t>シュウシ</t>
    </rPh>
    <rPh sb="16" eb="18">
      <t>ヒリツ</t>
    </rPh>
    <rPh sb="24" eb="26">
      <t>シタマワ</t>
    </rPh>
    <rPh sb="41" eb="46">
      <t>ケイヒカイシュウリツ</t>
    </rPh>
    <rPh sb="47" eb="49">
      <t>ビゲン</t>
    </rPh>
    <rPh sb="49" eb="51">
      <t>ケイコウ</t>
    </rPh>
    <rPh sb="55" eb="61">
      <t>ルイジダンタイヘイキン</t>
    </rPh>
    <rPh sb="64" eb="66">
      <t>ウワマワ</t>
    </rPh>
    <rPh sb="77" eb="79">
      <t>シタマワ</t>
    </rPh>
    <rPh sb="84" eb="88">
      <t>イッパンカイケイ</t>
    </rPh>
    <rPh sb="91" eb="93">
      <t>クリイレ</t>
    </rPh>
    <rPh sb="93" eb="94">
      <t>キン</t>
    </rPh>
    <rPh sb="98" eb="100">
      <t>ホテン</t>
    </rPh>
    <rPh sb="107" eb="109">
      <t>キギョウ</t>
    </rPh>
    <rPh sb="109" eb="110">
      <t>サイ</t>
    </rPh>
    <rPh sb="110" eb="112">
      <t>ザンダカ</t>
    </rPh>
    <rPh sb="112" eb="113">
      <t>タイ</t>
    </rPh>
    <rPh sb="113" eb="115">
      <t>ジギョウ</t>
    </rPh>
    <rPh sb="115" eb="117">
      <t>キボ</t>
    </rPh>
    <rPh sb="117" eb="119">
      <t>ヒリツ</t>
    </rPh>
    <rPh sb="125" eb="127">
      <t>キギョウ</t>
    </rPh>
    <rPh sb="127" eb="128">
      <t>サイ</t>
    </rPh>
    <rPh sb="128" eb="131">
      <t>ショウカンキン</t>
    </rPh>
    <rPh sb="132" eb="134">
      <t>イッパン</t>
    </rPh>
    <rPh sb="134" eb="136">
      <t>カイケイ</t>
    </rPh>
    <rPh sb="137" eb="139">
      <t>フタン</t>
    </rPh>
    <rPh sb="158" eb="160">
      <t>ジョウキョウ</t>
    </rPh>
    <phoneticPr fontId="4"/>
  </si>
  <si>
    <t>　平成6年度より事業を実施しているが、芽室町合併処理浄化槽基本計画に基づき、今後設置後30年を超える浄化槽も出てくる中で、全国的にも40年50年と使用実績があるため、日々の維持管理の中で長寿命化を図っていく。
　なお、今後更新についても計画的に進められるように検討が必要である。</t>
    <rPh sb="1" eb="3">
      <t>ヘイセイ</t>
    </rPh>
    <rPh sb="4" eb="6">
      <t>ネンド</t>
    </rPh>
    <rPh sb="8" eb="10">
      <t>ジギョウ</t>
    </rPh>
    <rPh sb="11" eb="13">
      <t>ジッシ</t>
    </rPh>
    <rPh sb="19" eb="22">
      <t>メムロチョウ</t>
    </rPh>
    <rPh sb="22" eb="33">
      <t>ガッペイショリジョウカソウキホンケイカク</t>
    </rPh>
    <rPh sb="34" eb="35">
      <t>モト</t>
    </rPh>
    <rPh sb="38" eb="40">
      <t>コンゴ</t>
    </rPh>
    <rPh sb="40" eb="42">
      <t>セッチ</t>
    </rPh>
    <rPh sb="42" eb="43">
      <t>ゴ</t>
    </rPh>
    <rPh sb="45" eb="46">
      <t>ネン</t>
    </rPh>
    <rPh sb="47" eb="48">
      <t>コ</t>
    </rPh>
    <rPh sb="50" eb="53">
      <t>ジョウカソウ</t>
    </rPh>
    <rPh sb="54" eb="55">
      <t>デ</t>
    </rPh>
    <rPh sb="58" eb="59">
      <t>ナカ</t>
    </rPh>
    <rPh sb="61" eb="64">
      <t>ゼンコクテキ</t>
    </rPh>
    <rPh sb="68" eb="69">
      <t>ネン</t>
    </rPh>
    <rPh sb="71" eb="72">
      <t>ネン</t>
    </rPh>
    <rPh sb="73" eb="75">
      <t>シヨウ</t>
    </rPh>
    <rPh sb="75" eb="77">
      <t>ジッセキ</t>
    </rPh>
    <rPh sb="83" eb="85">
      <t>ヒビ</t>
    </rPh>
    <rPh sb="86" eb="88">
      <t>イジ</t>
    </rPh>
    <rPh sb="88" eb="90">
      <t>カンリ</t>
    </rPh>
    <rPh sb="91" eb="92">
      <t>ナカ</t>
    </rPh>
    <rPh sb="93" eb="97">
      <t>チョウジュミョウカ</t>
    </rPh>
    <rPh sb="98" eb="99">
      <t>ハカ</t>
    </rPh>
    <rPh sb="109" eb="111">
      <t>コンゴ</t>
    </rPh>
    <rPh sb="111" eb="113">
      <t>コウシン</t>
    </rPh>
    <rPh sb="118" eb="121">
      <t>ケイカクテキ</t>
    </rPh>
    <rPh sb="122" eb="123">
      <t>スス</t>
    </rPh>
    <rPh sb="130" eb="132">
      <t>ケントウ</t>
    </rPh>
    <rPh sb="133" eb="135">
      <t>ヒツヨウ</t>
    </rPh>
    <phoneticPr fontId="4"/>
  </si>
  <si>
    <t>　今後は長寿命化を図りながら、計画的な更新が必要になってくるため、より厳しい経営状況が想定されることから、料金の見直し検討等の改善を図る必要がある。</t>
    <rPh sb="1" eb="3">
      <t>コンゴ</t>
    </rPh>
    <rPh sb="4" eb="8">
      <t>チョウジュミョウカ</t>
    </rPh>
    <rPh sb="9" eb="10">
      <t>ハカ</t>
    </rPh>
    <rPh sb="15" eb="18">
      <t>ケイカクテキ</t>
    </rPh>
    <rPh sb="19" eb="21">
      <t>コウシン</t>
    </rPh>
    <rPh sb="22" eb="24">
      <t>ヒツヨウ</t>
    </rPh>
    <rPh sb="35" eb="36">
      <t>キビ</t>
    </rPh>
    <rPh sb="38" eb="42">
      <t>ケイエイジョウキョウ</t>
    </rPh>
    <rPh sb="43" eb="45">
      <t>ソウテイ</t>
    </rPh>
    <rPh sb="53" eb="55">
      <t>リョウキン</t>
    </rPh>
    <rPh sb="56" eb="58">
      <t>ミナオ</t>
    </rPh>
    <rPh sb="59" eb="61">
      <t>ケントウ</t>
    </rPh>
    <rPh sb="61" eb="62">
      <t>ナド</t>
    </rPh>
    <rPh sb="63" eb="65">
      <t>カイゼン</t>
    </rPh>
    <rPh sb="66" eb="67">
      <t>ハカ</t>
    </rPh>
    <rPh sb="68" eb="7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</si>
</sst>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E-4C8A-BECB-633843E30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E-4C8A-BECB-633843E30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67.78</c:v>
                </c:pt>
                <c:pt idx="4">
                  <c:v>67.41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E-4891-9507-DDB148402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46.36</c:v>
                </c:pt>
                <c:pt idx="4">
                  <c:v>228.91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E-4891-9507-DDB148402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82.64</c:v>
                </c:pt>
                <c:pt idx="4">
                  <c:v>82.92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D-468D-AD02-9D583E399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83.08</c:v>
                </c:pt>
                <c:pt idx="4">
                  <c:v>82.61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D-468D-AD02-9D583E399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70.05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5-4A76-9B5B-05F99DC02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96.14</c:v>
                </c:pt>
                <c:pt idx="4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5-4A76-9B5B-05F99DC02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6.97</c:v>
                </c:pt>
                <c:pt idx="4">
                  <c:v>13.27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D-4B2C-8684-D615ED06B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33.75</c:v>
                </c:pt>
                <c:pt idx="4">
                  <c:v>36.21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D-4B2C-8684-D615ED06B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1-4F38-BDAE-E8195691B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1-4F38-BDAE-E8195691B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85.55</c:v>
                </c:pt>
                <c:pt idx="4">
                  <c:v>174.37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4-4B75-BCCC-6A31BB300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237</c:v>
                </c:pt>
                <c:pt idx="4">
                  <c:v>257.23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4-4B75-BCCC-6A31BB300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33.14</c:v>
                </c:pt>
                <c:pt idx="4">
                  <c:v>48.16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D-46EE-9528-B84D20D59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135.35</c:v>
                </c:pt>
                <c:pt idx="4">
                  <c:v>150.91999999999999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D-46EE-9528-B84D20D59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7-490A-90FD-AD1A5238E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782.91</c:v>
                </c:pt>
                <c:pt idx="4">
                  <c:v>783.21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7-490A-90FD-AD1A5238E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66.040000000000006</c:v>
                </c:pt>
                <c:pt idx="4">
                  <c:v>60.32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0-415F-AEB8-FF73E2795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49.38</c:v>
                </c:pt>
                <c:pt idx="4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E0-415F-AEB8-FF73E2795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211.33</c:v>
                </c:pt>
                <c:pt idx="4">
                  <c:v>237.57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8-496C-A638-D6BFA089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316.97000000000003</c:v>
                </c:pt>
                <c:pt idx="4">
                  <c:v>326.17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8-496C-A638-D6BFA089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【155.69】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BR86" sqref="BR8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2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2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0" t="str">
        <f>データ!H6</f>
        <v>北海道　芽室町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62" t="s">
        <v>9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個別排水処理</v>
      </c>
      <c r="Q8" s="65"/>
      <c r="R8" s="65"/>
      <c r="S8" s="65"/>
      <c r="T8" s="65"/>
      <c r="U8" s="65"/>
      <c r="V8" s="65"/>
      <c r="W8" s="65" t="str">
        <f>データ!L6</f>
        <v>L2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54">
        <f>データ!S6</f>
        <v>18181</v>
      </c>
      <c r="AM8" s="54"/>
      <c r="AN8" s="54"/>
      <c r="AO8" s="54"/>
      <c r="AP8" s="54"/>
      <c r="AQ8" s="54"/>
      <c r="AR8" s="54"/>
      <c r="AS8" s="54"/>
      <c r="AT8" s="53">
        <f>データ!T6</f>
        <v>513.76</v>
      </c>
      <c r="AU8" s="53"/>
      <c r="AV8" s="53"/>
      <c r="AW8" s="53"/>
      <c r="AX8" s="53"/>
      <c r="AY8" s="53"/>
      <c r="AZ8" s="53"/>
      <c r="BA8" s="53"/>
      <c r="BB8" s="53">
        <f>データ!U6</f>
        <v>35.39</v>
      </c>
      <c r="BC8" s="53"/>
      <c r="BD8" s="53"/>
      <c r="BE8" s="53"/>
      <c r="BF8" s="53"/>
      <c r="BG8" s="53"/>
      <c r="BH8" s="53"/>
      <c r="BI8" s="53"/>
      <c r="BJ8" s="3"/>
      <c r="BK8" s="3"/>
      <c r="BL8" s="67" t="s">
        <v>10</v>
      </c>
      <c r="BM8" s="68"/>
      <c r="BN8" s="57" t="s">
        <v>11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8"/>
    </row>
    <row r="9" spans="1:78" ht="18.75" customHeight="1" x14ac:dyDescent="0.2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53" t="str">
        <f>データ!N6</f>
        <v>-</v>
      </c>
      <c r="C10" s="53"/>
      <c r="D10" s="53"/>
      <c r="E10" s="53"/>
      <c r="F10" s="53"/>
      <c r="G10" s="53"/>
      <c r="H10" s="53"/>
      <c r="I10" s="53">
        <f>データ!O6</f>
        <v>9.3000000000000007</v>
      </c>
      <c r="J10" s="53"/>
      <c r="K10" s="53"/>
      <c r="L10" s="53"/>
      <c r="M10" s="53"/>
      <c r="N10" s="53"/>
      <c r="O10" s="53"/>
      <c r="P10" s="53">
        <f>データ!P6</f>
        <v>20.2</v>
      </c>
      <c r="Q10" s="53"/>
      <c r="R10" s="53"/>
      <c r="S10" s="53"/>
      <c r="T10" s="53"/>
      <c r="U10" s="53"/>
      <c r="V10" s="53"/>
      <c r="W10" s="53">
        <f>データ!Q6</f>
        <v>100</v>
      </c>
      <c r="X10" s="53"/>
      <c r="Y10" s="53"/>
      <c r="Z10" s="53"/>
      <c r="AA10" s="53"/>
      <c r="AB10" s="53"/>
      <c r="AC10" s="53"/>
      <c r="AD10" s="54">
        <f>データ!R6</f>
        <v>5133</v>
      </c>
      <c r="AE10" s="54"/>
      <c r="AF10" s="54"/>
      <c r="AG10" s="54"/>
      <c r="AH10" s="54"/>
      <c r="AI10" s="54"/>
      <c r="AJ10" s="54"/>
      <c r="AK10" s="2"/>
      <c r="AL10" s="54">
        <f>データ!V6</f>
        <v>3660</v>
      </c>
      <c r="AM10" s="54"/>
      <c r="AN10" s="54"/>
      <c r="AO10" s="54"/>
      <c r="AP10" s="54"/>
      <c r="AQ10" s="54"/>
      <c r="AR10" s="54"/>
      <c r="AS10" s="54"/>
      <c r="AT10" s="53">
        <f>データ!W6</f>
        <v>134.87</v>
      </c>
      <c r="AU10" s="53"/>
      <c r="AV10" s="53"/>
      <c r="AW10" s="53"/>
      <c r="AX10" s="53"/>
      <c r="AY10" s="53"/>
      <c r="AZ10" s="53"/>
      <c r="BA10" s="53"/>
      <c r="BB10" s="53">
        <f>データ!X6</f>
        <v>27.14</v>
      </c>
      <c r="BC10" s="53"/>
      <c r="BD10" s="53"/>
      <c r="BE10" s="53"/>
      <c r="BF10" s="53"/>
      <c r="BG10" s="53"/>
      <c r="BH10" s="53"/>
      <c r="BI10" s="53"/>
      <c r="BJ10" s="2"/>
      <c r="BK10" s="2"/>
      <c r="BL10" s="55" t="s">
        <v>22</v>
      </c>
      <c r="BM10" s="56"/>
      <c r="BN10" s="44" t="s">
        <v>23</v>
      </c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6" t="s">
        <v>24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 ht="13.5" customHeight="1" x14ac:dyDescent="0.2">
      <c r="A14" s="2"/>
      <c r="B14" s="48" t="s">
        <v>25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0"/>
      <c r="BK14" s="2"/>
      <c r="BL14" s="37" t="s">
        <v>26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9"/>
    </row>
    <row r="15" spans="1:78" ht="13.5" customHeight="1" x14ac:dyDescent="0.2">
      <c r="A15" s="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30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30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30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30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30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30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30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30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30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30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30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30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30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30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30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30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30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30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30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30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30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30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30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30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30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30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30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30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7" t="s">
        <v>27</v>
      </c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9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30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30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30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30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30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30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30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30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30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30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30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30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30"/>
    </row>
    <row r="60" spans="1:78" ht="13.5" customHeight="1" x14ac:dyDescent="0.2">
      <c r="A60" s="2"/>
      <c r="B60" s="34" t="s">
        <v>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  <c r="BK60" s="2"/>
      <c r="BL60" s="2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30"/>
    </row>
    <row r="61" spans="1:78" ht="13.5" customHeight="1" x14ac:dyDescent="0.2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2"/>
      <c r="BL61" s="2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30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30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7" t="s">
        <v>29</v>
      </c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9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30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30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30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30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30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30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30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30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30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30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30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30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30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30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30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30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1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3"/>
    </row>
    <row r="83" spans="1:78" x14ac:dyDescent="0.2">
      <c r="C83" s="43" t="s">
        <v>30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【96.22】</v>
      </c>
      <c r="F85" s="12" t="str">
        <f>データ!AT6</f>
        <v>【232.28】</v>
      </c>
      <c r="G85" s="12" t="str">
        <f>データ!BE6</f>
        <v>【155.69】</v>
      </c>
      <c r="H85" s="12" t="str">
        <f>データ!BP6</f>
        <v>【765.05】</v>
      </c>
      <c r="I85" s="12" t="str">
        <f>データ!CA6</f>
        <v>【48.97】</v>
      </c>
      <c r="J85" s="12" t="str">
        <f>データ!CL6</f>
        <v>【328.76】</v>
      </c>
      <c r="K85" s="12" t="str">
        <f>データ!CW6</f>
        <v>【224.12】</v>
      </c>
      <c r="L85" s="12" t="str">
        <f>データ!DH6</f>
        <v>【81.92】</v>
      </c>
      <c r="M85" s="12" t="str">
        <f>データ!DS6</f>
        <v>【35.80】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Be1p0ryYRG1zcJ0wQ7LdGi6z4m1lSpXpjQGg+3dMthMog2U4zcRDnHncVl1oRWStfD0yuAHMb5WLKvy3nVKxzw==" saltValue="rG6GtTq36h7Gavyxo38br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53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54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56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57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58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59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60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61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62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63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64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65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66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2021</v>
      </c>
      <c r="C6" s="19">
        <f t="shared" ref="C6:X6" si="3">C7</f>
        <v>16373</v>
      </c>
      <c r="D6" s="19">
        <f t="shared" si="3"/>
        <v>46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北海道　芽室町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>
        <f t="shared" si="3"/>
        <v>9.3000000000000007</v>
      </c>
      <c r="P6" s="20">
        <f t="shared" si="3"/>
        <v>20.2</v>
      </c>
      <c r="Q6" s="20">
        <f t="shared" si="3"/>
        <v>100</v>
      </c>
      <c r="R6" s="20">
        <f t="shared" si="3"/>
        <v>5133</v>
      </c>
      <c r="S6" s="20">
        <f t="shared" si="3"/>
        <v>18181</v>
      </c>
      <c r="T6" s="20">
        <f t="shared" si="3"/>
        <v>513.76</v>
      </c>
      <c r="U6" s="20">
        <f t="shared" si="3"/>
        <v>35.39</v>
      </c>
      <c r="V6" s="20">
        <f t="shared" si="3"/>
        <v>3660</v>
      </c>
      <c r="W6" s="20">
        <f t="shared" si="3"/>
        <v>134.87</v>
      </c>
      <c r="X6" s="20">
        <f t="shared" si="3"/>
        <v>27.14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70.05</v>
      </c>
      <c r="AC6" s="21">
        <f t="shared" si="4"/>
        <v>71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96.14</v>
      </c>
      <c r="AH6" s="21">
        <f t="shared" si="4"/>
        <v>95.6</v>
      </c>
      <c r="AI6" s="20" t="str">
        <f>IF(AI7="","",IF(AI7="-","【-】","【"&amp;SUBSTITUTE(TEXT(AI7,"#,##0.00"),"-","△")&amp;"】"))</f>
        <v>【96.22】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>
        <f t="shared" si="5"/>
        <v>85.55</v>
      </c>
      <c r="AN6" s="21">
        <f t="shared" si="5"/>
        <v>174.37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237</v>
      </c>
      <c r="AS6" s="21">
        <f t="shared" si="5"/>
        <v>257.23</v>
      </c>
      <c r="AT6" s="20" t="str">
        <f>IF(AT7="","",IF(AT7="-","【-】","【"&amp;SUBSTITUTE(TEXT(AT7,"#,##0.00"),"-","△")&amp;"】"))</f>
        <v>【232.28】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33.14</v>
      </c>
      <c r="AY6" s="21">
        <f t="shared" si="6"/>
        <v>48.16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135.35</v>
      </c>
      <c r="BD6" s="21">
        <f t="shared" si="6"/>
        <v>150.91999999999999</v>
      </c>
      <c r="BE6" s="20" t="str">
        <f>IF(BE7="","",IF(BE7="-","【-】","【"&amp;SUBSTITUTE(TEXT(BE7,"#,##0.00"),"-","△")&amp;"】"))</f>
        <v>【155.69】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782.91</v>
      </c>
      <c r="BO6" s="21">
        <f t="shared" si="7"/>
        <v>783.21</v>
      </c>
      <c r="BP6" s="20" t="str">
        <f>IF(BP7="","",IF(BP7="-","【-】","【"&amp;SUBSTITUTE(TEXT(BP7,"#,##0.00"),"-","△")&amp;"】"))</f>
        <v>【765.05】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66.040000000000006</v>
      </c>
      <c r="BU6" s="21">
        <f t="shared" si="8"/>
        <v>60.32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49.38</v>
      </c>
      <c r="BZ6" s="21">
        <f t="shared" si="8"/>
        <v>48.53</v>
      </c>
      <c r="CA6" s="20" t="str">
        <f>IF(CA7="","",IF(CA7="-","【-】","【"&amp;SUBSTITUTE(TEXT(CA7,"#,##0.00"),"-","△")&amp;"】"))</f>
        <v>【48.97】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211.33</v>
      </c>
      <c r="CF6" s="21">
        <f t="shared" si="9"/>
        <v>237.57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316.97000000000003</v>
      </c>
      <c r="CK6" s="21">
        <f t="shared" si="9"/>
        <v>326.17</v>
      </c>
      <c r="CL6" s="20" t="str">
        <f>IF(CL7="","",IF(CL7="-","【-】","【"&amp;SUBSTITUTE(TEXT(CL7,"#,##0.00"),"-","△")&amp;"】"))</f>
        <v>【328.76】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67.78</v>
      </c>
      <c r="CQ6" s="21">
        <f t="shared" si="10"/>
        <v>67.41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46.36</v>
      </c>
      <c r="CV6" s="21">
        <f t="shared" si="10"/>
        <v>228.91</v>
      </c>
      <c r="CW6" s="20" t="str">
        <f>IF(CW7="","",IF(CW7="-","【-】","【"&amp;SUBSTITUTE(TEXT(CW7,"#,##0.00"),"-","△")&amp;"】"))</f>
        <v>【224.12】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82.64</v>
      </c>
      <c r="DB6" s="21">
        <f t="shared" si="11"/>
        <v>82.92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83.08</v>
      </c>
      <c r="DG6" s="21">
        <f t="shared" si="11"/>
        <v>82.61</v>
      </c>
      <c r="DH6" s="20" t="str">
        <f>IF(DH7="","",IF(DH7="-","【-】","【"&amp;SUBSTITUTE(TEXT(DH7,"#,##0.00"),"-","△")&amp;"】"))</f>
        <v>【81.92】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6.97</v>
      </c>
      <c r="DM6" s="21">
        <f t="shared" si="12"/>
        <v>13.27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33.75</v>
      </c>
      <c r="DR6" s="21">
        <f t="shared" si="12"/>
        <v>36.21</v>
      </c>
      <c r="DS6" s="20" t="str">
        <f>IF(DS7="","",IF(DS7="-","【-】","【"&amp;SUBSTITUTE(TEXT(DS7,"#,##0.00"),"-","△")&amp;"】"))</f>
        <v>【35.80】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2">
      <c r="A7" s="14"/>
      <c r="B7" s="23">
        <v>2021</v>
      </c>
      <c r="C7" s="23">
        <v>16373</v>
      </c>
      <c r="D7" s="23">
        <v>46</v>
      </c>
      <c r="E7" s="23">
        <v>18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9.3000000000000007</v>
      </c>
      <c r="P7" s="24">
        <v>20.2</v>
      </c>
      <c r="Q7" s="24">
        <v>100</v>
      </c>
      <c r="R7" s="24">
        <v>5133</v>
      </c>
      <c r="S7" s="24">
        <v>18181</v>
      </c>
      <c r="T7" s="24">
        <v>513.76</v>
      </c>
      <c r="U7" s="24">
        <v>35.39</v>
      </c>
      <c r="V7" s="24">
        <v>3660</v>
      </c>
      <c r="W7" s="24">
        <v>134.87</v>
      </c>
      <c r="X7" s="24">
        <v>27.14</v>
      </c>
      <c r="Y7" s="24" t="s">
        <v>102</v>
      </c>
      <c r="Z7" s="24" t="s">
        <v>102</v>
      </c>
      <c r="AA7" s="24" t="s">
        <v>102</v>
      </c>
      <c r="AB7" s="24">
        <v>70.05</v>
      </c>
      <c r="AC7" s="24">
        <v>71</v>
      </c>
      <c r="AD7" s="24" t="s">
        <v>102</v>
      </c>
      <c r="AE7" s="24" t="s">
        <v>102</v>
      </c>
      <c r="AF7" s="24" t="s">
        <v>102</v>
      </c>
      <c r="AG7" s="24">
        <v>96.14</v>
      </c>
      <c r="AH7" s="24">
        <v>95.6</v>
      </c>
      <c r="AI7" s="24">
        <v>96.22</v>
      </c>
      <c r="AJ7" s="24" t="s">
        <v>102</v>
      </c>
      <c r="AK7" s="24" t="s">
        <v>102</v>
      </c>
      <c r="AL7" s="24" t="s">
        <v>102</v>
      </c>
      <c r="AM7" s="24">
        <v>85.55</v>
      </c>
      <c r="AN7" s="24">
        <v>174.37</v>
      </c>
      <c r="AO7" s="24" t="s">
        <v>102</v>
      </c>
      <c r="AP7" s="24" t="s">
        <v>102</v>
      </c>
      <c r="AQ7" s="24" t="s">
        <v>102</v>
      </c>
      <c r="AR7" s="24">
        <v>237</v>
      </c>
      <c r="AS7" s="24">
        <v>257.23</v>
      </c>
      <c r="AT7" s="24">
        <v>232.28</v>
      </c>
      <c r="AU7" s="24" t="s">
        <v>102</v>
      </c>
      <c r="AV7" s="24" t="s">
        <v>102</v>
      </c>
      <c r="AW7" s="24" t="s">
        <v>102</v>
      </c>
      <c r="AX7" s="24">
        <v>33.14</v>
      </c>
      <c r="AY7" s="24">
        <v>48.16</v>
      </c>
      <c r="AZ7" s="24" t="s">
        <v>102</v>
      </c>
      <c r="BA7" s="24" t="s">
        <v>102</v>
      </c>
      <c r="BB7" s="24" t="s">
        <v>102</v>
      </c>
      <c r="BC7" s="24">
        <v>135.35</v>
      </c>
      <c r="BD7" s="24">
        <v>150.91999999999999</v>
      </c>
      <c r="BE7" s="24">
        <v>155.69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782.91</v>
      </c>
      <c r="BO7" s="24">
        <v>783.21</v>
      </c>
      <c r="BP7" s="24">
        <v>765.05</v>
      </c>
      <c r="BQ7" s="24" t="s">
        <v>102</v>
      </c>
      <c r="BR7" s="24" t="s">
        <v>102</v>
      </c>
      <c r="BS7" s="24" t="s">
        <v>102</v>
      </c>
      <c r="BT7" s="24">
        <v>66.040000000000006</v>
      </c>
      <c r="BU7" s="24">
        <v>60.32</v>
      </c>
      <c r="BV7" s="24" t="s">
        <v>102</v>
      </c>
      <c r="BW7" s="24" t="s">
        <v>102</v>
      </c>
      <c r="BX7" s="24" t="s">
        <v>102</v>
      </c>
      <c r="BY7" s="24">
        <v>49.38</v>
      </c>
      <c r="BZ7" s="24">
        <v>48.53</v>
      </c>
      <c r="CA7" s="24">
        <v>48.97</v>
      </c>
      <c r="CB7" s="24" t="s">
        <v>102</v>
      </c>
      <c r="CC7" s="24" t="s">
        <v>102</v>
      </c>
      <c r="CD7" s="24" t="s">
        <v>102</v>
      </c>
      <c r="CE7" s="24">
        <v>211.33</v>
      </c>
      <c r="CF7" s="24">
        <v>237.57</v>
      </c>
      <c r="CG7" s="24" t="s">
        <v>102</v>
      </c>
      <c r="CH7" s="24" t="s">
        <v>102</v>
      </c>
      <c r="CI7" s="24" t="s">
        <v>102</v>
      </c>
      <c r="CJ7" s="24">
        <v>316.97000000000003</v>
      </c>
      <c r="CK7" s="24">
        <v>326.17</v>
      </c>
      <c r="CL7" s="24">
        <v>328.76</v>
      </c>
      <c r="CM7" s="24" t="s">
        <v>102</v>
      </c>
      <c r="CN7" s="24" t="s">
        <v>102</v>
      </c>
      <c r="CO7" s="24" t="s">
        <v>102</v>
      </c>
      <c r="CP7" s="24">
        <v>67.78</v>
      </c>
      <c r="CQ7" s="24">
        <v>67.41</v>
      </c>
      <c r="CR7" s="24" t="s">
        <v>102</v>
      </c>
      <c r="CS7" s="24" t="s">
        <v>102</v>
      </c>
      <c r="CT7" s="24" t="s">
        <v>102</v>
      </c>
      <c r="CU7" s="24">
        <v>46.36</v>
      </c>
      <c r="CV7" s="24">
        <v>228.91</v>
      </c>
      <c r="CW7" s="24">
        <v>224.12</v>
      </c>
      <c r="CX7" s="24" t="s">
        <v>102</v>
      </c>
      <c r="CY7" s="24" t="s">
        <v>102</v>
      </c>
      <c r="CZ7" s="24" t="s">
        <v>102</v>
      </c>
      <c r="DA7" s="24">
        <v>82.64</v>
      </c>
      <c r="DB7" s="24">
        <v>82.92</v>
      </c>
      <c r="DC7" s="24" t="s">
        <v>102</v>
      </c>
      <c r="DD7" s="24" t="s">
        <v>102</v>
      </c>
      <c r="DE7" s="24" t="s">
        <v>102</v>
      </c>
      <c r="DF7" s="24">
        <v>83.08</v>
      </c>
      <c r="DG7" s="24">
        <v>82.61</v>
      </c>
      <c r="DH7" s="24">
        <v>81.92</v>
      </c>
      <c r="DI7" s="24" t="s">
        <v>102</v>
      </c>
      <c r="DJ7" s="24" t="s">
        <v>102</v>
      </c>
      <c r="DK7" s="24" t="s">
        <v>102</v>
      </c>
      <c r="DL7" s="24">
        <v>6.97</v>
      </c>
      <c r="DM7" s="24">
        <v>13.27</v>
      </c>
      <c r="DN7" s="24" t="s">
        <v>102</v>
      </c>
      <c r="DO7" s="24" t="s">
        <v>102</v>
      </c>
      <c r="DP7" s="24" t="s">
        <v>102</v>
      </c>
      <c r="DQ7" s="24">
        <v>33.75</v>
      </c>
      <c r="DR7" s="24">
        <v>36.21</v>
      </c>
      <c r="DS7" s="24">
        <v>35.799999999999997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2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2023-01-12T23:50:22Z</dcterms:created>
  <dcterms:modified xsi:type="dcterms:W3CDTF">2023-01-20T03:01:28Z</dcterms:modified>
  <cp:category/>
</cp:coreProperties>
</file>